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870" yWindow="300" windowWidth="14265" windowHeight="8565" tabRatio="936" activeTab="11"/>
  </bookViews>
  <sheets>
    <sheet name="leden 2014" sheetId="116" r:id="rId1"/>
    <sheet name="únor 2014" sheetId="117" r:id="rId2"/>
    <sheet name="březen 2014" sheetId="118" r:id="rId3"/>
    <sheet name="duben 2014" sheetId="119" r:id="rId4"/>
    <sheet name="květen 2014" sheetId="120" r:id="rId5"/>
    <sheet name="červen 2014" sheetId="121" r:id="rId6"/>
    <sheet name="červenec 2014" sheetId="122" r:id="rId7"/>
    <sheet name="srpen 2014" sheetId="123" r:id="rId8"/>
    <sheet name="září 2014" sheetId="125" r:id="rId9"/>
    <sheet name="říjen 2014" sheetId="126" r:id="rId10"/>
    <sheet name="listopad 2014" sheetId="127" r:id="rId11"/>
    <sheet name="prosinec 2014" sheetId="128" r:id="rId12"/>
  </sheets>
  <definedNames>
    <definedName name="i_01_001_001" localSheetId="2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6">#REF!</definedName>
    <definedName name="id_DVP" localSheetId="3">#REF!</definedName>
    <definedName name="id_DVP" localSheetId="4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6">#REF!</definedName>
    <definedName name="id_ICO" localSheetId="3">#REF!</definedName>
    <definedName name="id_ICO" localSheetId="4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45621"/>
</workbook>
</file>

<file path=xl/calcChain.xml><?xml version="1.0" encoding="utf-8"?>
<calcChain xmlns="http://schemas.openxmlformats.org/spreadsheetml/2006/main">
  <c r="E32" i="128" l="1"/>
  <c r="E29" i="128"/>
  <c r="E23" i="128"/>
  <c r="E21" i="128" l="1"/>
  <c r="F31" i="128" s="1"/>
  <c r="F44" i="127"/>
  <c r="E32" i="127"/>
  <c r="F32" i="127" s="1"/>
  <c r="F31" i="127"/>
  <c r="E29" i="127"/>
  <c r="F29" i="127" s="1"/>
  <c r="F24" i="127"/>
  <c r="E23" i="127"/>
  <c r="F23" i="127" s="1"/>
  <c r="E21" i="127"/>
  <c r="F34" i="127" s="1"/>
  <c r="F30" i="128" l="1"/>
  <c r="F34" i="128"/>
  <c r="F44" i="128"/>
  <c r="F24" i="128"/>
  <c r="F32" i="128"/>
  <c r="F29" i="128"/>
  <c r="F23" i="128"/>
  <c r="F30" i="127"/>
  <c r="E32" i="126"/>
  <c r="E29" i="126"/>
  <c r="E23" i="126"/>
  <c r="E21" i="126" l="1"/>
  <c r="F31" i="126" s="1"/>
  <c r="F44" i="126"/>
  <c r="F34" i="126" l="1"/>
  <c r="F23" i="126"/>
  <c r="F30" i="126"/>
  <c r="F29" i="126"/>
  <c r="F24" i="126"/>
  <c r="F32" i="126"/>
  <c r="E23" i="125" l="1"/>
  <c r="E32" i="125" l="1"/>
  <c r="E29" i="125"/>
  <c r="E32" i="123"/>
  <c r="E29" i="123"/>
  <c r="E23" i="123"/>
  <c r="E21" i="125" l="1"/>
  <c r="F31" i="125" s="1"/>
  <c r="E21" i="123"/>
  <c r="E29" i="122"/>
  <c r="E23" i="122"/>
  <c r="F44" i="125" l="1"/>
  <c r="F23" i="125"/>
  <c r="F24" i="125"/>
  <c r="F32" i="125"/>
  <c r="F34" i="125"/>
  <c r="F29" i="125"/>
  <c r="F30" i="125"/>
  <c r="F44" i="123"/>
  <c r="F31" i="123"/>
  <c r="F24" i="123"/>
  <c r="F34" i="123"/>
  <c r="F30" i="123"/>
  <c r="F29" i="123"/>
  <c r="F32" i="123"/>
  <c r="F23" i="123"/>
  <c r="E32" i="122"/>
  <c r="E21" i="122" s="1"/>
  <c r="F44" i="122" s="1"/>
  <c r="F29" i="122" l="1"/>
  <c r="F32" i="122"/>
  <c r="F23" i="122"/>
  <c r="F30" i="122"/>
  <c r="F34" i="122"/>
  <c r="F24" i="122"/>
  <c r="F31" i="122"/>
  <c r="F44" i="121" l="1"/>
  <c r="F34" i="121"/>
  <c r="F32" i="121"/>
  <c r="F31" i="121"/>
  <c r="F30" i="121"/>
  <c r="F29" i="121"/>
  <c r="F24" i="121"/>
  <c r="F23" i="121"/>
  <c r="E21" i="121"/>
  <c r="E32" i="121"/>
  <c r="E29" i="121"/>
  <c r="F52" i="120" l="1"/>
  <c r="E32" i="120"/>
  <c r="E29" i="120"/>
  <c r="E23" i="120"/>
  <c r="E21" i="120" l="1"/>
  <c r="F34" i="120" s="1"/>
  <c r="F52" i="119"/>
  <c r="E32" i="119"/>
  <c r="E29" i="119"/>
  <c r="E23" i="119"/>
  <c r="F24" i="120" l="1"/>
  <c r="F44" i="120"/>
  <c r="F32" i="120"/>
  <c r="F25" i="120"/>
  <c r="F29" i="120"/>
  <c r="F30" i="120"/>
  <c r="F31" i="120"/>
  <c r="F23" i="120"/>
  <c r="E21" i="119"/>
  <c r="F34" i="119" s="1"/>
  <c r="F52" i="118"/>
  <c r="E32" i="118"/>
  <c r="E29" i="118"/>
  <c r="E23" i="118"/>
  <c r="F31" i="119" l="1"/>
  <c r="F25" i="119"/>
  <c r="F32" i="119"/>
  <c r="F30" i="119"/>
  <c r="F24" i="119"/>
  <c r="F23" i="119"/>
  <c r="F44" i="119"/>
  <c r="F29" i="119"/>
  <c r="E21" i="118"/>
  <c r="F44" i="118" s="1"/>
  <c r="F31" i="118"/>
  <c r="F25" i="118"/>
  <c r="F34" i="118"/>
  <c r="F24" i="118"/>
  <c r="F29" i="118"/>
  <c r="F32" i="118"/>
  <c r="F52" i="117"/>
  <c r="E32" i="117"/>
  <c r="E29" i="117"/>
  <c r="E23" i="117"/>
  <c r="F23" i="118" l="1"/>
  <c r="F30" i="118"/>
  <c r="E21" i="117"/>
  <c r="E32" i="116"/>
  <c r="F25" i="117" l="1"/>
  <c r="F31" i="117"/>
  <c r="F24" i="117"/>
  <c r="F44" i="117"/>
  <c r="F30" i="117"/>
  <c r="F34" i="117"/>
  <c r="F32" i="117"/>
  <c r="F23" i="117"/>
  <c r="F29" i="117"/>
  <c r="F52" i="116"/>
  <c r="F44" i="116"/>
  <c r="F34" i="116"/>
  <c r="F32" i="116"/>
  <c r="F31" i="116"/>
  <c r="F30" i="116"/>
  <c r="E29" i="116"/>
  <c r="F29" i="116" s="1"/>
  <c r="F25" i="116"/>
  <c r="F24" i="116"/>
  <c r="E23" i="116"/>
  <c r="F23" i="116" s="1"/>
</calcChain>
</file>

<file path=xl/sharedStrings.xml><?xml version="1.0" encoding="utf-8"?>
<sst xmlns="http://schemas.openxmlformats.org/spreadsheetml/2006/main" count="648" uniqueCount="65">
  <si>
    <t>Druh fondu</t>
  </si>
  <si>
    <t>Typ fondu</t>
  </si>
  <si>
    <t>CZK</t>
  </si>
  <si>
    <t>Zkrácený název fondu</t>
  </si>
  <si>
    <t>Aktiva celkem</t>
  </si>
  <si>
    <t>Měna</t>
  </si>
  <si>
    <t>Jmenovitá hodnota PL, Kč</t>
  </si>
  <si>
    <t>ISIN</t>
  </si>
  <si>
    <t>Počet, ks</t>
  </si>
  <si>
    <t>Hodnota, tis. Kč</t>
  </si>
  <si>
    <t>Pokladní hotovost</t>
  </si>
  <si>
    <t>Pohledávky za bankami a družstevními záložnami</t>
  </si>
  <si>
    <t>Pohledávky za bankami a DZ - splatné na požádání</t>
  </si>
  <si>
    <t>Pohledávky za bankami a DZ - ostatní pohledávky</t>
  </si>
  <si>
    <t>Pohledávky za nebankovními subjekty</t>
  </si>
  <si>
    <t>Pohledávky za nebank. subjekty - splatné na požádání</t>
  </si>
  <si>
    <t>Pohledávky za nebank. subjekty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</si>
  <si>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</si>
  <si>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</si>
  <si>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</si>
  <si>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</si>
  <si>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</si>
  <si>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</si>
  <si>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</si>
  <si>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Účasti s podstatným a rozhodujícím vlivem</t>
  </si>
  <si>
    <t>Dlouhodobý nehmotný majetek</t>
  </si>
  <si>
    <t>Zřizovací výdaje</t>
  </si>
  <si>
    <t>Goodwill</t>
  </si>
  <si>
    <t>Ostatní dlouhodobý nehmotný majetek</t>
  </si>
  <si>
    <t>Dlouhodobý hmotný majetek</t>
  </si>
  <si>
    <t>Pozemky a budovy pro provozní činnost</t>
  </si>
  <si>
    <t>Ostatní aktiva</t>
  </si>
  <si>
    <t>Pohledávky z upsaného základního kapitálu</t>
  </si>
  <si>
    <t>Náklady a příjmy příštích období</t>
  </si>
  <si>
    <t>Podílové listy odkoupené ve sledovaném období</t>
  </si>
  <si>
    <t>Podíl                                                    na celkových aktivech, %</t>
  </si>
  <si>
    <t>Ostatní dlouhodobý hmotný majetek</t>
  </si>
  <si>
    <t>Podílové listy vydané ve sledovaném období</t>
  </si>
  <si>
    <t>ř.</t>
  </si>
  <si>
    <t>A  K  T  I  V  A</t>
  </si>
  <si>
    <t>Ukazatel</t>
  </si>
  <si>
    <t>k datu</t>
  </si>
  <si>
    <t>otevřený podílový fond</t>
  </si>
  <si>
    <r>
      <t>Raiffeisen investiční společnost a.s.</t>
    </r>
    <r>
      <rPr>
        <sz val="8"/>
        <rFont val="Arial CE"/>
        <charset val="238"/>
      </rPr>
      <t xml:space="preserve">
Praha 4, Hvězdova 1716/2b, PSČ 140 78, IČ: 29146739
zapsaná v obchodním rejstříku vedeném Městským soudem v Praze, oddíl B, vložka 18837
http://www.rfis.cz</t>
    </r>
  </si>
  <si>
    <t>speciální</t>
  </si>
  <si>
    <t>Hodnota (v tis. Kč)</t>
  </si>
  <si>
    <t xml:space="preserve">Informační povinnost dle § 239 zákona č. 240/2013 Sb., </t>
  </si>
  <si>
    <t xml:space="preserve"> o investičních společnostech a investičních fondech, v platném znění</t>
  </si>
  <si>
    <t xml:space="preserve">Měsíční informace fondu kolektivního investování dle § 239 odst. 1 písm. c) </t>
  </si>
  <si>
    <t xml:space="preserve">Měsíční informace fondu kolektivního investování dle § 239 odst. 1 písm b) </t>
  </si>
  <si>
    <t>Raiffeisen chráněný fond americké prosperity</t>
  </si>
  <si>
    <t>CZ0008474087</t>
  </si>
  <si>
    <t>za období 1.1. -</t>
  </si>
  <si>
    <t>za období 1.2. -</t>
  </si>
  <si>
    <t>za období 1.3. -</t>
  </si>
  <si>
    <t>za období 1.4. -</t>
  </si>
  <si>
    <t>za období 1.5. -</t>
  </si>
  <si>
    <t>Raiffeisen investiční společnost a.s.
Praha 4, Hvězdova 1716/2b, PSČ 140 78, IČ: 29146739
zapsaná v obchodním rejstříku vedeném Městským soudem v Praze, oddíl B, vložka 18837
http://www.rfis.cz</t>
  </si>
  <si>
    <t>za období 1.6. -</t>
  </si>
  <si>
    <t>za období 1.7. -</t>
  </si>
  <si>
    <t>za období 1.8. -</t>
  </si>
  <si>
    <t>za období 1.9. -</t>
  </si>
  <si>
    <t>za období 1.10. -</t>
  </si>
  <si>
    <t>za období 1.11. -</t>
  </si>
  <si>
    <t>za období 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</si>
</sst>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4" x14ac:knownFonts="1">
    <font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</font>
    <font>
      <b/>
      <sz val="9"/>
      <name val="Arial"/>
      <family val="2"/>
    </font>
    <font>
      <sz val="9"/>
      <name val="Times New Roman"/>
      <family val="1"/>
    </font>
    <font>
      <sz val="10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</font>
    <font>
      <b/>
      <sz val="9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</font>
    <font>
      <sz val="10"/>
      <name val="Times New Roman"/>
      <family val="1"/>
    </font>
    <font>
      <b/>
      <sz val="14"/>
      <name val="Arial"/>
      <family val="2"/>
      <charset val="238"/>
    </font>
    <font>
      <b/>
      <sz val="12"/>
      <name val="Arial"/>
      <family val="2"/>
    </font>
    <font>
      <b/>
      <sz val="12"/>
      <name val="Arial CE"/>
      <charset val="238"/>
    </font>
    <font>
      <b/>
      <sz val="13"/>
      <name val="Arial CE"/>
      <family val="2"/>
      <charset val="238"/>
    </font>
    <font>
      <b/>
      <sz val="14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 applyBorder="0"/>
    <xf numFmtId="0" fontId="22" fillId="0" borderId="0"/>
  </cellStyleXfs>
  <cellXfs count="104">
    <xf numFmtId="0" fontId="0" fillId="0" borderId="0" xfId="0"/>
    <xf numFmtId="1" fontId="2" fillId="0" borderId="1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Protection="1"/>
    <xf numFmtId="0" fontId="2" fillId="0" borderId="0" xfId="0" applyFont="1" applyFill="1" applyBorder="1" applyProtection="1">
      <protection hidden="1"/>
    </xf>
    <xf numFmtId="0" fontId="6" fillId="0" borderId="0" xfId="0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left"/>
    </xf>
    <xf numFmtId="3" fontId="8" fillId="0" borderId="3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 shrinkToFit="1"/>
      <protection locked="0"/>
    </xf>
    <xf numFmtId="0" fontId="13" fillId="0" borderId="5" xfId="0" applyFont="1" applyFill="1" applyBorder="1" applyAlignment="1">
      <alignment horizontal="left" vertical="center" wrapText="1" indent="1"/>
    </xf>
    <xf numFmtId="0" fontId="12" fillId="0" borderId="2" xfId="0" applyFont="1" applyFill="1" applyBorder="1" applyAlignment="1">
      <alignment vertical="center" wrapText="1"/>
    </xf>
    <xf numFmtId="1" fontId="3" fillId="0" borderId="1" xfId="0" applyNumberFormat="1" applyFont="1" applyFill="1" applyBorder="1" applyAlignment="1" applyProtection="1">
      <alignment horizontal="center"/>
      <protection locked="0"/>
    </xf>
    <xf numFmtId="3" fontId="8" fillId="0" borderId="6" xfId="0" applyNumberFormat="1" applyFont="1" applyFill="1" applyBorder="1" applyAlignment="1" applyProtection="1">
      <alignment horizontal="right" vertical="center" indent="1" shrinkToFit="1"/>
      <protection locked="0"/>
    </xf>
    <xf numFmtId="3" fontId="8" fillId="0" borderId="4" xfId="0" applyNumberFormat="1" applyFont="1" applyFill="1" applyBorder="1" applyAlignment="1" applyProtection="1">
      <alignment horizontal="right" vertical="center" indent="1"/>
      <protection locked="0"/>
    </xf>
    <xf numFmtId="0" fontId="2" fillId="0" borderId="0" xfId="0" applyFont="1" applyFill="1" applyBorder="1" applyAlignment="1" applyProtection="1">
      <alignment horizontal="right" vertical="center" indent="1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/>
    </xf>
    <xf numFmtId="0" fontId="2" fillId="0" borderId="0" xfId="0" applyFont="1" applyFill="1" applyAlignment="1" applyProtection="1">
      <alignment horizontal="left" vertical="center"/>
      <protection hidden="1"/>
    </xf>
    <xf numFmtId="4" fontId="8" fillId="0" borderId="7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8" xfId="0" applyNumberFormat="1" applyFont="1" applyFill="1" applyBorder="1" applyAlignment="1" applyProtection="1">
      <alignment horizontal="right" vertical="center" wrapText="1" indent="2"/>
      <protection locked="0"/>
    </xf>
    <xf numFmtId="4" fontId="8" fillId="0" borderId="9" xfId="0" applyNumberFormat="1" applyFont="1" applyFill="1" applyBorder="1" applyAlignment="1" applyProtection="1">
      <alignment horizontal="right" vertical="center" wrapText="1" indent="2"/>
      <protection locked="0"/>
    </xf>
    <xf numFmtId="3" fontId="8" fillId="0" borderId="0" xfId="0" applyNumberFormat="1" applyFont="1" applyFill="1" applyBorder="1" applyAlignment="1" applyProtection="1">
      <alignment horizontal="right" vertical="center" indent="1"/>
      <protection locked="0"/>
    </xf>
    <xf numFmtId="4" fontId="8" fillId="0" borderId="0" xfId="0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0" xfId="0" applyFont="1" applyFill="1" applyBorder="1" applyAlignment="1" applyProtection="1">
      <alignment horizontal="right" vertical="center" indent="1"/>
    </xf>
    <xf numFmtId="0" fontId="1" fillId="0" borderId="0" xfId="0" applyFont="1"/>
    <xf numFmtId="0" fontId="8" fillId="0" borderId="0" xfId="0" applyFont="1" applyFill="1" applyAlignment="1" applyProtection="1">
      <alignment horizontal="centerContinuous"/>
      <protection hidden="1"/>
    </xf>
    <xf numFmtId="0" fontId="8" fillId="0" borderId="0" xfId="0" applyFont="1"/>
    <xf numFmtId="0" fontId="14" fillId="0" borderId="0" xfId="0" applyFont="1" applyFill="1" applyAlignment="1" applyProtection="1">
      <alignment horizontal="centerContinuous"/>
      <protection hidden="1"/>
    </xf>
    <xf numFmtId="0" fontId="8" fillId="0" borderId="0" xfId="0" applyFont="1" applyFill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/>
      <protection hidden="1"/>
    </xf>
    <xf numFmtId="49" fontId="8" fillId="0" borderId="0" xfId="0" applyNumberFormat="1" applyFont="1" applyFill="1" applyBorder="1" applyProtection="1"/>
    <xf numFmtId="0" fontId="8" fillId="0" borderId="0" xfId="0" applyFont="1" applyFill="1" applyBorder="1" applyProtection="1">
      <protection hidden="1"/>
    </xf>
    <xf numFmtId="0" fontId="8" fillId="0" borderId="0" xfId="0" applyFont="1" applyFill="1" applyBorder="1" applyAlignment="1" applyProtection="1">
      <alignment horizontal="right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right" vertical="center" indent="1"/>
      <protection hidden="1"/>
    </xf>
    <xf numFmtId="0" fontId="8" fillId="0" borderId="0" xfId="0" applyFont="1" applyFill="1" applyAlignment="1" applyProtection="1">
      <alignment horizontal="center" vertical="center"/>
    </xf>
    <xf numFmtId="1" fontId="8" fillId="0" borderId="0" xfId="0" applyNumberFormat="1" applyFont="1" applyFill="1" applyBorder="1" applyAlignment="1" applyProtection="1">
      <alignment horizontal="center"/>
      <protection locked="0"/>
    </xf>
    <xf numFmtId="4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justify" vertical="top" wrapText="1"/>
    </xf>
    <xf numFmtId="0" fontId="15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1" fillId="0" borderId="0" xfId="0" applyFont="1" applyBorder="1" applyAlignment="1">
      <alignment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Alignment="1" applyProtection="1">
      <alignment horizontal="left"/>
    </xf>
    <xf numFmtId="0" fontId="13" fillId="0" borderId="11" xfId="0" applyFont="1" applyFill="1" applyBorder="1" applyAlignment="1" applyProtection="1">
      <alignment horizontal="centerContinuous" vertical="center" wrapText="1"/>
    </xf>
    <xf numFmtId="0" fontId="7" fillId="0" borderId="12" xfId="0" applyFont="1" applyFill="1" applyBorder="1" applyAlignment="1" applyProtection="1">
      <alignment horizontal="centerContinuous" vertical="center" wrapText="1"/>
    </xf>
    <xf numFmtId="0" fontId="0" fillId="0" borderId="13" xfId="0" applyFill="1" applyBorder="1" applyAlignment="1" applyProtection="1">
      <alignment horizontal="centerContinuous" vertical="center"/>
    </xf>
    <xf numFmtId="0" fontId="5" fillId="0" borderId="14" xfId="0" applyFont="1" applyFill="1" applyBorder="1" applyAlignment="1" applyProtection="1">
      <alignment horizontal="center" vertical="top" wrapText="1"/>
    </xf>
    <xf numFmtId="0" fontId="17" fillId="0" borderId="15" xfId="0" applyFont="1" applyFill="1" applyBorder="1" applyAlignment="1" applyProtection="1">
      <alignment horizontal="centerContinuous"/>
    </xf>
    <xf numFmtId="0" fontId="16" fillId="0" borderId="11" xfId="0" applyFont="1" applyFill="1" applyBorder="1" applyAlignment="1" applyProtection="1">
      <alignment horizontal="centerContinuous" vertical="center" wrapText="1"/>
    </xf>
    <xf numFmtId="0" fontId="7" fillId="0" borderId="13" xfId="0" applyFont="1" applyFill="1" applyBorder="1" applyAlignment="1" applyProtection="1">
      <alignment horizontal="centerContinuous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7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2" fillId="0" borderId="19" xfId="0" applyFont="1" applyFill="1" applyBorder="1" applyAlignment="1">
      <alignment vertical="center" wrapText="1"/>
    </xf>
    <xf numFmtId="0" fontId="1" fillId="0" borderId="20" xfId="0" applyFont="1" applyFill="1" applyBorder="1" applyAlignment="1">
      <alignment horizontal="left" vertical="center" indent="1"/>
    </xf>
    <xf numFmtId="0" fontId="10" fillId="0" borderId="2" xfId="0" applyFont="1" applyFill="1" applyBorder="1" applyAlignment="1" applyProtection="1">
      <alignment vertical="center" wrapText="1"/>
    </xf>
    <xf numFmtId="0" fontId="10" fillId="0" borderId="21" xfId="0" applyFont="1" applyFill="1" applyBorder="1" applyAlignment="1" applyProtection="1">
      <alignment vertical="center" wrapText="1"/>
    </xf>
    <xf numFmtId="0" fontId="13" fillId="0" borderId="22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Continuous"/>
    </xf>
    <xf numFmtId="0" fontId="18" fillId="0" borderId="15" xfId="0" applyFont="1" applyFill="1" applyBorder="1" applyAlignment="1" applyProtection="1">
      <alignment horizontal="centerContinuous"/>
    </xf>
    <xf numFmtId="0" fontId="19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20" fillId="0" borderId="0" xfId="0" applyFont="1" applyFill="1" applyAlignment="1" applyProtection="1">
      <alignment horizontal="centerContinuous"/>
      <protection hidden="1"/>
    </xf>
    <xf numFmtId="0" fontId="0" fillId="0" borderId="13" xfId="0" applyFill="1" applyBorder="1" applyAlignment="1" applyProtection="1">
      <alignment horizontal="centerContinuous" vertical="top"/>
    </xf>
    <xf numFmtId="0" fontId="18" fillId="0" borderId="12" xfId="0" applyFont="1" applyFill="1" applyBorder="1" applyAlignment="1" applyProtection="1">
      <alignment horizontal="centerContinuous" vertical="top"/>
    </xf>
    <xf numFmtId="0" fontId="13" fillId="0" borderId="14" xfId="0" applyFont="1" applyFill="1" applyBorder="1" applyAlignment="1" applyProtection="1">
      <alignment horizontal="center" vertical="top"/>
    </xf>
    <xf numFmtId="0" fontId="1" fillId="0" borderId="0" xfId="0" applyFont="1" applyFill="1" applyAlignment="1" applyProtection="1">
      <alignment horizontal="centerContinuous"/>
      <protection hidden="1"/>
    </xf>
    <xf numFmtId="0" fontId="21" fillId="0" borderId="0" xfId="0" applyFont="1" applyFill="1" applyAlignment="1" applyProtection="1">
      <alignment horizontal="centerContinuous"/>
      <protection hidden="1"/>
    </xf>
    <xf numFmtId="0" fontId="13" fillId="0" borderId="12" xfId="0" applyFont="1" applyFill="1" applyBorder="1" applyAlignment="1" applyProtection="1">
      <alignment horizontal="right" vertical="center" wrapText="1"/>
    </xf>
    <xf numFmtId="14" fontId="13" fillId="0" borderId="23" xfId="0" applyNumberFormat="1" applyFont="1" applyFill="1" applyBorder="1" applyAlignment="1" applyProtection="1">
      <alignment horizontal="left" vertical="center" wrapText="1"/>
    </xf>
    <xf numFmtId="0" fontId="13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13" xfId="0" applyFont="1" applyFill="1" applyBorder="1" applyAlignment="1" applyProtection="1">
      <alignment horizontal="right" vertical="center" wrapText="1"/>
    </xf>
    <xf numFmtId="0" fontId="1" fillId="0" borderId="0" xfId="0" applyFont="1" applyFill="1" applyBorder="1" applyProtection="1"/>
    <xf numFmtId="0" fontId="1" fillId="0" borderId="0" xfId="0" applyFont="1" applyFill="1" applyAlignment="1" applyProtection="1">
      <alignment vertical="center"/>
    </xf>
    <xf numFmtId="0" fontId="1" fillId="0" borderId="24" xfId="0" applyFont="1" applyFill="1" applyBorder="1" applyAlignment="1">
      <alignment horizontal="left" vertical="center" indent="1"/>
    </xf>
    <xf numFmtId="3" fontId="1" fillId="0" borderId="8" xfId="0" applyNumberFormat="1" applyFont="1" applyFill="1" applyBorder="1" applyAlignment="1" applyProtection="1">
      <alignment horizontal="right" vertical="center" indent="1"/>
    </xf>
    <xf numFmtId="0" fontId="1" fillId="0" borderId="25" xfId="0" applyFont="1" applyFill="1" applyBorder="1" applyAlignment="1">
      <alignment horizontal="left" vertical="center" indent="1"/>
    </xf>
    <xf numFmtId="3" fontId="1" fillId="0" borderId="9" xfId="0" applyNumberFormat="1" applyFont="1" applyFill="1" applyBorder="1" applyAlignment="1" applyProtection="1">
      <alignment horizontal="right" vertical="center" indent="1"/>
    </xf>
    <xf numFmtId="0" fontId="1" fillId="0" borderId="24" xfId="0" applyFont="1" applyFill="1" applyBorder="1" applyAlignment="1">
      <alignment horizontal="left" vertical="center" indent="2"/>
    </xf>
    <xf numFmtId="0" fontId="1" fillId="0" borderId="2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0" fontId="11" fillId="0" borderId="26" xfId="0" applyFont="1" applyFill="1" applyBorder="1" applyAlignment="1" applyProtection="1">
      <alignment horizontal="left" vertical="center" indent="1"/>
      <protection hidden="1"/>
    </xf>
    <xf numFmtId="0" fontId="2" fillId="0" borderId="27" xfId="0" applyFont="1" applyFill="1" applyBorder="1" applyProtection="1">
      <protection hidden="1"/>
    </xf>
    <xf numFmtId="0" fontId="3" fillId="0" borderId="28" xfId="0" applyFont="1" applyFill="1" applyBorder="1" applyProtection="1">
      <protection hidden="1"/>
    </xf>
    <xf numFmtId="0" fontId="5" fillId="0" borderId="0" xfId="0" applyFont="1" applyFill="1" applyBorder="1" applyAlignment="1" applyProtection="1">
      <alignment horizontal="center" vertical="center" wrapText="1"/>
    </xf>
    <xf numFmtId="3" fontId="8" fillId="0" borderId="0" xfId="0" applyNumberFormat="1" applyFont="1" applyFill="1" applyBorder="1" applyAlignment="1" applyProtection="1">
      <alignment horizontal="right" vertical="center" indent="1" shrinkToFit="1"/>
      <protection locked="0"/>
    </xf>
    <xf numFmtId="0" fontId="23" fillId="2" borderId="0" xfId="1" applyFont="1" applyFill="1" applyAlignment="1">
      <alignment horizontal="centerContinuous" vertical="center" wrapText="1"/>
    </xf>
    <xf numFmtId="0" fontId="10" fillId="0" borderId="0" xfId="0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horizontal="right" vertical="center" indent="1"/>
    </xf>
    <xf numFmtId="0" fontId="9" fillId="2" borderId="0" xfId="0" applyFont="1" applyFill="1" applyAlignment="1">
      <alignment horizontal="centerContinuous" vertical="center" wrapText="1"/>
    </xf>
    <xf numFmtId="0" fontId="19" fillId="2" borderId="0" xfId="0" applyNumberFormat="1" applyFont="1" applyFill="1" applyAlignment="1">
      <alignment horizontal="centerContinuous"/>
    </xf>
    <xf numFmtId="0" fontId="0" fillId="2" borderId="0" xfId="0" applyFill="1" applyBorder="1" applyAlignment="1">
      <alignment horizontal="centerContinuous" vertical="center"/>
    </xf>
    <xf numFmtId="3" fontId="0" fillId="0" borderId="0" xfId="0" applyNumberFormat="1"/>
    <xf numFmtId="0" fontId="1" fillId="0" borderId="29" xfId="0" applyFont="1" applyFill="1" applyBorder="1" applyAlignment="1">
      <alignment horizontal="left" vertical="center" indent="1"/>
    </xf>
    <xf numFmtId="0" fontId="1" fillId="0" borderId="30" xfId="0" applyFont="1" applyBorder="1" applyAlignment="1">
      <alignment vertical="center"/>
    </xf>
    <xf numFmtId="0" fontId="5" fillId="0" borderId="31" xfId="0" applyFont="1" applyFill="1" applyBorder="1" applyAlignment="1" applyProtection="1">
      <alignment horizontal="center" vertical="center" wrapText="1"/>
    </xf>
    <xf numFmtId="3" fontId="8" fillId="0" borderId="32" xfId="0" applyNumberFormat="1" applyFont="1" applyFill="1" applyBorder="1" applyAlignment="1" applyProtection="1">
      <alignment horizontal="right" vertical="center" indent="1" shrinkToFit="1"/>
      <protection locked="0"/>
    </xf>
    <xf numFmtId="4" fontId="8" fillId="0" borderId="33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_Denni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57151</xdr:rowOff>
    </xdr:from>
    <xdr:to>
      <xdr:col>1</xdr:col>
      <xdr:colOff>514350</xdr:colOff>
      <xdr:row>2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1"/>
          <a:ext cx="1838325" cy="39052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228599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161924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2384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57151</xdr:rowOff>
    </xdr:from>
    <xdr:to>
      <xdr:col>1</xdr:col>
      <xdr:colOff>514350</xdr:colOff>
      <xdr:row>2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1"/>
          <a:ext cx="1838325" cy="39052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57151</xdr:rowOff>
    </xdr:from>
    <xdr:to>
      <xdr:col>1</xdr:col>
      <xdr:colOff>514350</xdr:colOff>
      <xdr:row>2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1"/>
          <a:ext cx="1838325" cy="3905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57151</xdr:rowOff>
    </xdr:from>
    <xdr:to>
      <xdr:col>1</xdr:col>
      <xdr:colOff>514350</xdr:colOff>
      <xdr:row>2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1"/>
          <a:ext cx="1838325" cy="39052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57151</xdr:rowOff>
    </xdr:from>
    <xdr:to>
      <xdr:col>1</xdr:col>
      <xdr:colOff>514350</xdr:colOff>
      <xdr:row>2</xdr:row>
      <xdr:rowOff>57150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57151"/>
          <a:ext cx="1838325" cy="39052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228599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228599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228599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447675</xdr:colOff>
      <xdr:row>1</xdr:row>
      <xdr:rowOff>228599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38325" cy="390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59"/>
  <sheetViews>
    <sheetView topLeftCell="A10" workbookViewId="0">
      <selection activeCell="J20" sqref="J20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48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41670</v>
      </c>
    </row>
    <row r="21" spans="1:8" x14ac:dyDescent="0.2">
      <c r="A21" s="9" t="s">
        <v>4</v>
      </c>
      <c r="B21" s="58"/>
      <c r="C21" s="58"/>
      <c r="D21" s="55">
        <v>1</v>
      </c>
      <c r="E21" s="12">
        <v>649429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E24+E25</f>
        <v>39794</v>
      </c>
      <c r="F23" s="21">
        <f>E23/(E21/100)</f>
        <v>6.127536651427639</v>
      </c>
      <c r="H23" s="98"/>
    </row>
    <row r="24" spans="1:8" x14ac:dyDescent="0.2">
      <c r="A24" s="84" t="s">
        <v>12</v>
      </c>
      <c r="B24" s="85"/>
      <c r="C24" s="85"/>
      <c r="D24" s="56">
        <v>4</v>
      </c>
      <c r="E24" s="7">
        <v>39794</v>
      </c>
      <c r="F24" s="21">
        <f>E24/(E21/100)</f>
        <v>6.127536651427639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E25/(E21/100)</f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555472</v>
      </c>
      <c r="F29" s="21">
        <f>E29/(E21/100)</f>
        <v>85.532367664517594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193453</v>
      </c>
      <c r="F30" s="21">
        <f>E30/(E21/100)</f>
        <v>29.788167759678117</v>
      </c>
    </row>
    <row r="31" spans="1:8" x14ac:dyDescent="0.2">
      <c r="A31" s="84" t="s">
        <v>19</v>
      </c>
      <c r="B31" s="85"/>
      <c r="C31" s="85"/>
      <c r="D31" s="56">
        <v>11</v>
      </c>
      <c r="E31" s="7">
        <v>362019</v>
      </c>
      <c r="F31" s="21">
        <f>E31/(E21/100)</f>
        <v>55.744199904839483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48007</v>
      </c>
      <c r="F32" s="21">
        <f>E32/(E21/100)</f>
        <v>7.3921860588301413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48007</v>
      </c>
      <c r="F34" s="21">
        <f>E34/(E21/100)</f>
        <v>7.3921860588301413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6156</v>
      </c>
      <c r="F44" s="21">
        <f>E44/(E21/100)</f>
        <v>0.94790962522462041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52</v>
      </c>
      <c r="F52" s="74">
        <f>$F$20</f>
        <v>41670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696193</v>
      </c>
      <c r="F54" s="83">
        <v>698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sqref="A1:F104857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41943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586740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7054</v>
      </c>
      <c r="F23" s="21">
        <f>E23/E21*100</f>
        <v>1.2022360841258479</v>
      </c>
    </row>
    <row r="24" spans="1:6" x14ac:dyDescent="0.2">
      <c r="A24" s="84" t="s">
        <v>12</v>
      </c>
      <c r="B24" s="85"/>
      <c r="C24" s="85"/>
      <c r="D24" s="56">
        <v>4</v>
      </c>
      <c r="E24" s="7">
        <v>7054</v>
      </c>
      <c r="F24" s="21">
        <f>E24/E21*100</f>
        <v>1.2022360841258479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533325</v>
      </c>
      <c r="F29" s="21">
        <f>E29/E21*100</f>
        <v>90.89630841599346</v>
      </c>
    </row>
    <row r="30" spans="1:6" ht="13.5" customHeight="1" x14ac:dyDescent="0.2">
      <c r="A30" s="84" t="s">
        <v>18</v>
      </c>
      <c r="B30" s="85"/>
      <c r="C30" s="85"/>
      <c r="D30" s="56">
        <v>10</v>
      </c>
      <c r="E30" s="7">
        <v>192396</v>
      </c>
      <c r="F30" s="21">
        <f>E30/E21*100</f>
        <v>32.7906738930361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340929</v>
      </c>
      <c r="F31" s="21">
        <f>E31/E21*100</f>
        <v>58.105634522957359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39927</v>
      </c>
      <c r="F32" s="21">
        <f>E32/E21*100</f>
        <v>6.8048880253604658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39927</v>
      </c>
      <c r="F34" s="21">
        <f>E34/E21*100</f>
        <v>6.8048880253604658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6434</v>
      </c>
      <c r="F44" s="21">
        <f>E44/E21*100</f>
        <v>1.0965674745202305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62</v>
      </c>
      <c r="F52" s="74">
        <v>41943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7826550</v>
      </c>
      <c r="F54" s="83">
        <v>7931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L19" sqref="L19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41973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586740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7054</v>
      </c>
      <c r="F23" s="21">
        <f>E23/E21*100</f>
        <v>1.2022360841258479</v>
      </c>
    </row>
    <row r="24" spans="1:6" x14ac:dyDescent="0.2">
      <c r="A24" s="84" t="s">
        <v>12</v>
      </c>
      <c r="B24" s="85"/>
      <c r="C24" s="85"/>
      <c r="D24" s="56">
        <v>4</v>
      </c>
      <c r="E24" s="7">
        <v>7054</v>
      </c>
      <c r="F24" s="21">
        <f>E24/E21*100</f>
        <v>1.2022360841258479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533325</v>
      </c>
      <c r="F29" s="21">
        <f>E29/E21*100</f>
        <v>90.89630841599346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192396</v>
      </c>
      <c r="F30" s="21">
        <f>E30/E21*100</f>
        <v>32.7906738930361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340929</v>
      </c>
      <c r="F31" s="21">
        <f>E31/E21*100</f>
        <v>58.105634522957359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39927</v>
      </c>
      <c r="F32" s="21">
        <f>E32/E21*100</f>
        <v>6.8048880253604658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39927</v>
      </c>
      <c r="F34" s="21">
        <f>E34/E21*100</f>
        <v>6.8048880253604658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31</v>
      </c>
      <c r="B44" s="86"/>
      <c r="C44" s="86"/>
      <c r="D44" s="57">
        <v>24</v>
      </c>
      <c r="E44" s="8">
        <v>6434</v>
      </c>
      <c r="F44" s="22">
        <f>E44/E21*100</f>
        <v>1.0965674745202305</v>
      </c>
    </row>
    <row r="45" spans="1:6" hidden="1" x14ac:dyDescent="0.2">
      <c r="A45" s="99" t="s">
        <v>32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63</v>
      </c>
      <c r="F52" s="74">
        <v>41973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7826550</v>
      </c>
      <c r="F54" s="83">
        <v>7931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abSelected="1" workbookViewId="0"/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42004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568890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4372</v>
      </c>
      <c r="F23" s="21">
        <f>E23/E21*100</f>
        <v>0.76851412399585162</v>
      </c>
    </row>
    <row r="24" spans="1:6" x14ac:dyDescent="0.2">
      <c r="A24" s="84" t="s">
        <v>12</v>
      </c>
      <c r="B24" s="85"/>
      <c r="C24" s="85"/>
      <c r="D24" s="56">
        <v>4</v>
      </c>
      <c r="E24" s="7">
        <v>4372</v>
      </c>
      <c r="F24" s="21">
        <f>E24/E21*100</f>
        <v>0.76851412399585162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505839</v>
      </c>
      <c r="F29" s="21">
        <f>E29/E21*100</f>
        <v>88.916838053050668</v>
      </c>
    </row>
    <row r="30" spans="1:6" x14ac:dyDescent="0.2">
      <c r="A30" s="84" t="s">
        <v>18</v>
      </c>
      <c r="B30" s="85"/>
      <c r="C30" s="85"/>
      <c r="D30" s="56">
        <v>10</v>
      </c>
      <c r="E30" s="7">
        <v>182071</v>
      </c>
      <c r="F30" s="21">
        <f>E30/E21*100</f>
        <v>32.004605459754956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323768</v>
      </c>
      <c r="F31" s="21">
        <f>E31/E21*100</f>
        <v>56.91223259329572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58436</v>
      </c>
      <c r="F32" s="21">
        <f>E32/E21*100</f>
        <v>10.271933062630737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58436</v>
      </c>
      <c r="F34" s="21">
        <f>E34/E21*100</f>
        <v>10.271933062630737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ht="13.5" thickBot="1" x14ac:dyDescent="0.25">
      <c r="A44" s="82" t="s">
        <v>31</v>
      </c>
      <c r="B44" s="86"/>
      <c r="C44" s="86"/>
      <c r="D44" s="57">
        <v>24</v>
      </c>
      <c r="E44" s="8">
        <v>243</v>
      </c>
      <c r="F44" s="22">
        <f>E44/E21*100</f>
        <v>4.2714760322733747E-2</v>
      </c>
    </row>
    <row r="45" spans="1:6" hidden="1" x14ac:dyDescent="0.2">
      <c r="A45" s="99" t="s">
        <v>32</v>
      </c>
      <c r="B45" s="100"/>
      <c r="C45" s="100"/>
      <c r="D45" s="101">
        <v>25</v>
      </c>
      <c r="E45" s="102">
        <v>0</v>
      </c>
      <c r="F45" s="103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64</v>
      </c>
      <c r="F52" s="74">
        <v>42004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6322748</v>
      </c>
      <c r="F54" s="83">
        <v>6440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E11" sqref="E1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48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41698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635003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E24+E25</f>
        <v>24043</v>
      </c>
      <c r="F23" s="21">
        <f>E23/(E21/100)</f>
        <v>3.7862813246551594</v>
      </c>
      <c r="H23" s="98"/>
    </row>
    <row r="24" spans="1:8" x14ac:dyDescent="0.2">
      <c r="A24" s="84" t="s">
        <v>12</v>
      </c>
      <c r="B24" s="85"/>
      <c r="C24" s="85"/>
      <c r="D24" s="56">
        <v>4</v>
      </c>
      <c r="E24" s="7">
        <v>24043</v>
      </c>
      <c r="F24" s="21">
        <f>E24/(E21/100)</f>
        <v>3.7862813246551594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E25/(E21/100)</f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555997</v>
      </c>
      <c r="F29" s="21">
        <f>E29/(E21/100)</f>
        <v>87.558169016524332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193682</v>
      </c>
      <c r="F30" s="21">
        <f>E30/(E21/100)</f>
        <v>30.500958263189307</v>
      </c>
    </row>
    <row r="31" spans="1:8" x14ac:dyDescent="0.2">
      <c r="A31" s="84" t="s">
        <v>19</v>
      </c>
      <c r="B31" s="85"/>
      <c r="C31" s="85"/>
      <c r="D31" s="56">
        <v>11</v>
      </c>
      <c r="E31" s="7">
        <v>362315</v>
      </c>
      <c r="F31" s="21">
        <f>E31/(E21/100)</f>
        <v>57.057210753335028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54919</v>
      </c>
      <c r="F32" s="21">
        <f>E32/(E21/100)</f>
        <v>8.6486205576981536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54919</v>
      </c>
      <c r="F34" s="21">
        <f>E34/(E21/100)</f>
        <v>8.6486205576981536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44</v>
      </c>
      <c r="F44" s="21">
        <f>E44/(E21/100)</f>
        <v>6.9291011223569024E-3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53</v>
      </c>
      <c r="F52" s="74">
        <f>$F$20</f>
        <v>41698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1026375</v>
      </c>
      <c r="F54" s="83">
        <v>1028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13" workbookViewId="0">
      <selection activeCell="K36" sqref="K36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48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41729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630286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E24+E25</f>
        <v>20161</v>
      </c>
      <c r="F23" s="21">
        <f>E23/(E21/100)</f>
        <v>3.1987066188999917</v>
      </c>
      <c r="H23" s="98"/>
    </row>
    <row r="24" spans="1:8" x14ac:dyDescent="0.2">
      <c r="A24" s="84" t="s">
        <v>12</v>
      </c>
      <c r="B24" s="85"/>
      <c r="C24" s="85"/>
      <c r="D24" s="56">
        <v>4</v>
      </c>
      <c r="E24" s="7">
        <v>20161</v>
      </c>
      <c r="F24" s="21">
        <f>E24/(E21/100)</f>
        <v>3.1987066188999917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E25/(E21/100)</f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484502</v>
      </c>
      <c r="F29" s="21">
        <f>E29/(E21/100)</f>
        <v>76.870182742437564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192741</v>
      </c>
      <c r="F30" s="21">
        <f>E30/(E21/100)</f>
        <v>30.579927207648591</v>
      </c>
    </row>
    <row r="31" spans="1:8" x14ac:dyDescent="0.2">
      <c r="A31" s="84" t="s">
        <v>19</v>
      </c>
      <c r="B31" s="85"/>
      <c r="C31" s="85"/>
      <c r="D31" s="56">
        <v>11</v>
      </c>
      <c r="E31" s="7">
        <v>291761</v>
      </c>
      <c r="F31" s="21">
        <f>E31/(E21/100)</f>
        <v>46.290255534788969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55242</v>
      </c>
      <c r="F32" s="21">
        <f>E32/(E21/100)</f>
        <v>8.7645925817803345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55242</v>
      </c>
      <c r="F34" s="21">
        <f>E34/(E21/100)</f>
        <v>8.7645925817803345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70381</v>
      </c>
      <c r="F44" s="21">
        <f>E44/(E21/100)</f>
        <v>11.166518056882115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54</v>
      </c>
      <c r="F52" s="74">
        <f>$F$20</f>
        <v>41729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5452558</v>
      </c>
      <c r="F54" s="83">
        <v>5470496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activeCell="K23" sqref="K2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48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41759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624164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E24+E25</f>
        <v>15167</v>
      </c>
      <c r="F23" s="21">
        <f>E23/(E21/100)</f>
        <v>2.4299703283111489</v>
      </c>
      <c r="H23" s="98"/>
    </row>
    <row r="24" spans="1:8" x14ac:dyDescent="0.2">
      <c r="A24" s="84" t="s">
        <v>12</v>
      </c>
      <c r="B24" s="85"/>
      <c r="C24" s="85"/>
      <c r="D24" s="56">
        <v>4</v>
      </c>
      <c r="E24" s="7">
        <v>15167</v>
      </c>
      <c r="F24" s="21">
        <f>E24/(E21/100)</f>
        <v>2.4299703283111489</v>
      </c>
    </row>
    <row r="25" spans="1:8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E25/(E21/100)</f>
        <v>0</v>
      </c>
    </row>
    <row r="26" spans="1:8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8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553806</v>
      </c>
      <c r="F29" s="21">
        <f>E29/(E21/100)</f>
        <v>88.727642094065018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193177</v>
      </c>
      <c r="F30" s="21">
        <f>E30/(E21/100)</f>
        <v>30.949718343255938</v>
      </c>
    </row>
    <row r="31" spans="1:8" x14ac:dyDescent="0.2">
      <c r="A31" s="84" t="s">
        <v>19</v>
      </c>
      <c r="B31" s="85"/>
      <c r="C31" s="85"/>
      <c r="D31" s="56">
        <v>11</v>
      </c>
      <c r="E31" s="7">
        <v>360629</v>
      </c>
      <c r="F31" s="21">
        <f>E31/(E21/100)</f>
        <v>57.77792375080908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55113</v>
      </c>
      <c r="F32" s="21">
        <f>E32/(E21/100)</f>
        <v>8.8298908620170327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55113</v>
      </c>
      <c r="F34" s="21">
        <f>E34/(E21/100)</f>
        <v>8.8298908620170327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78</v>
      </c>
      <c r="F44" s="21">
        <f>E44/(E21/100)</f>
        <v>1.2496715606795649E-2</v>
      </c>
    </row>
    <row r="45" spans="1:6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55</v>
      </c>
      <c r="F52" s="74">
        <f>$F$20</f>
        <v>41759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6470663</v>
      </c>
      <c r="F54" s="83">
        <v>6494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opLeftCell="A13" workbookViewId="0">
      <selection activeCell="J22" sqref="J22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8" ht="15.75" x14ac:dyDescent="0.2">
      <c r="A17" s="66" t="s">
        <v>48</v>
      </c>
      <c r="B17" s="4"/>
      <c r="C17" s="4"/>
      <c r="D17" s="5"/>
      <c r="E17" s="5"/>
      <c r="F17" s="5"/>
    </row>
    <row r="18" spans="1:8" ht="13.5" thickBot="1" x14ac:dyDescent="0.25">
      <c r="A18" s="42"/>
      <c r="B18" s="42"/>
      <c r="C18" s="42"/>
      <c r="D18" s="79"/>
      <c r="E18" s="79"/>
      <c r="F18" s="79"/>
    </row>
    <row r="19" spans="1:8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8" ht="13.5" thickBot="1" x14ac:dyDescent="0.25">
      <c r="A20" s="49"/>
      <c r="B20" s="50"/>
      <c r="C20" s="54"/>
      <c r="D20" s="51"/>
      <c r="E20" s="73" t="s">
        <v>41</v>
      </c>
      <c r="F20" s="74">
        <v>41790</v>
      </c>
    </row>
    <row r="21" spans="1:8" x14ac:dyDescent="0.2">
      <c r="A21" s="9" t="s">
        <v>4</v>
      </c>
      <c r="B21" s="58"/>
      <c r="C21" s="58"/>
      <c r="D21" s="55">
        <v>1</v>
      </c>
      <c r="E21" s="12">
        <f>E23+E29+E32+E44</f>
        <v>621181</v>
      </c>
      <c r="F21" s="20">
        <v>100</v>
      </c>
    </row>
    <row r="22" spans="1:8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8" x14ac:dyDescent="0.2">
      <c r="A23" s="80" t="s">
        <v>11</v>
      </c>
      <c r="B23" s="10"/>
      <c r="C23" s="10"/>
      <c r="D23" s="56">
        <v>3</v>
      </c>
      <c r="E23" s="7">
        <f>E24+E25</f>
        <v>9650</v>
      </c>
      <c r="F23" s="21">
        <f>E23/(E21/100)</f>
        <v>1.5534924603295979</v>
      </c>
      <c r="H23" s="98"/>
    </row>
    <row r="24" spans="1:8" ht="13.5" customHeight="1" x14ac:dyDescent="0.2">
      <c r="A24" s="84" t="s">
        <v>12</v>
      </c>
      <c r="B24" s="85"/>
      <c r="C24" s="85"/>
      <c r="D24" s="56">
        <v>4</v>
      </c>
      <c r="E24" s="7">
        <v>9650</v>
      </c>
      <c r="F24" s="21">
        <f>E24/(E21/100)</f>
        <v>1.5534924603295979</v>
      </c>
    </row>
    <row r="25" spans="1:8" hidden="1" x14ac:dyDescent="0.2">
      <c r="A25" s="84" t="s">
        <v>13</v>
      </c>
      <c r="B25" s="85"/>
      <c r="C25" s="85"/>
      <c r="D25" s="56">
        <v>5</v>
      </c>
      <c r="E25" s="7">
        <v>0</v>
      </c>
      <c r="F25" s="21">
        <f>E25/(E21/100)</f>
        <v>0</v>
      </c>
    </row>
    <row r="26" spans="1:8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8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8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8" x14ac:dyDescent="0.2">
      <c r="A29" s="80" t="s">
        <v>17</v>
      </c>
      <c r="B29" s="85"/>
      <c r="C29" s="85"/>
      <c r="D29" s="56">
        <v>9</v>
      </c>
      <c r="E29" s="7">
        <f>E30+E31</f>
        <v>554376</v>
      </c>
      <c r="F29" s="21">
        <f>E29/(E21/100)</f>
        <v>89.24548561530375</v>
      </c>
    </row>
    <row r="30" spans="1:8" x14ac:dyDescent="0.2">
      <c r="A30" s="84" t="s">
        <v>18</v>
      </c>
      <c r="B30" s="85"/>
      <c r="C30" s="85"/>
      <c r="D30" s="56">
        <v>10</v>
      </c>
      <c r="E30" s="7">
        <v>193181</v>
      </c>
      <c r="F30" s="21">
        <f>E30/(E21/100)</f>
        <v>31.098987251702802</v>
      </c>
    </row>
    <row r="31" spans="1:8" x14ac:dyDescent="0.2">
      <c r="A31" s="84" t="s">
        <v>19</v>
      </c>
      <c r="B31" s="85"/>
      <c r="C31" s="85"/>
      <c r="D31" s="56">
        <v>11</v>
      </c>
      <c r="E31" s="7">
        <v>361195</v>
      </c>
      <c r="F31" s="21">
        <f>E31/(E21/100)</f>
        <v>58.146498363600941</v>
      </c>
    </row>
    <row r="32" spans="1:8" x14ac:dyDescent="0.2">
      <c r="A32" s="80" t="s">
        <v>20</v>
      </c>
      <c r="B32" s="85"/>
      <c r="C32" s="85"/>
      <c r="D32" s="56">
        <v>12</v>
      </c>
      <c r="E32" s="7">
        <f>E34</f>
        <v>57059</v>
      </c>
      <c r="F32" s="21">
        <f>E32/(E21/100)</f>
        <v>9.1855674916006755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57059</v>
      </c>
      <c r="F34" s="21">
        <f>E34/(E21/100)</f>
        <v>9.1855674916006755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96</v>
      </c>
      <c r="F44" s="21">
        <f>E44/(E21/100)</f>
        <v>1.5454432765973202E-2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56</v>
      </c>
      <c r="F52" s="74">
        <f>$F$20</f>
        <v>41790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5490113</v>
      </c>
      <c r="F54" s="83">
        <v>5520</v>
      </c>
    </row>
    <row r="55" spans="1:6" x14ac:dyDescent="0.2">
      <c r="A55" s="43"/>
      <c r="B55" s="93"/>
      <c r="C55" s="93"/>
      <c r="D55" s="90"/>
      <c r="E55" s="91"/>
      <c r="F55" s="94"/>
    </row>
    <row r="56" spans="1:6" ht="46.5" x14ac:dyDescent="0.25">
      <c r="A56" s="92" t="s">
        <v>43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workbookViewId="0">
      <selection activeCell="K25" sqref="K25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41820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616852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v>3282</v>
      </c>
      <c r="F23" s="21">
        <f>E23/E21*100</f>
        <v>0.53205631172469248</v>
      </c>
    </row>
    <row r="24" spans="1:6" x14ac:dyDescent="0.2">
      <c r="A24" s="84" t="s">
        <v>12</v>
      </c>
      <c r="B24" s="85"/>
      <c r="C24" s="85"/>
      <c r="D24" s="56">
        <v>4</v>
      </c>
      <c r="E24" s="7">
        <v>3282</v>
      </c>
      <c r="F24" s="21">
        <f>E24/E21*100</f>
        <v>0.53205631172469248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555093</v>
      </c>
      <c r="F29" s="21">
        <f>E29/E21*100</f>
        <v>89.988036028091017</v>
      </c>
    </row>
    <row r="30" spans="1:6" ht="13.5" customHeight="1" x14ac:dyDescent="0.2">
      <c r="A30" s="84" t="s">
        <v>18</v>
      </c>
      <c r="B30" s="85"/>
      <c r="C30" s="85"/>
      <c r="D30" s="56">
        <v>10</v>
      </c>
      <c r="E30" s="7">
        <v>193364</v>
      </c>
      <c r="F30" s="21">
        <f>E30/E21*100</f>
        <v>31.346903309059549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361729</v>
      </c>
      <c r="F31" s="21">
        <f>E31/E21*100</f>
        <v>58.641132719031475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52435</v>
      </c>
      <c r="F32" s="21">
        <f>E32/E21*100</f>
        <v>8.5004182526764929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52435</v>
      </c>
      <c r="F34" s="21">
        <f>E34/E21*100</f>
        <v>8.5004182526764929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6042</v>
      </c>
      <c r="F44" s="21">
        <f>E44/E21*100</f>
        <v>0.97948940750779767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58</v>
      </c>
      <c r="F52" s="74">
        <v>41820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6153553</v>
      </c>
      <c r="F54" s="83">
        <v>6217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16" workbookViewId="0">
      <selection activeCell="H33" sqref="H33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41851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604836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18007</v>
      </c>
      <c r="F23" s="21">
        <f>E23/E21*100</f>
        <v>2.9771706710579395</v>
      </c>
    </row>
    <row r="24" spans="1:6" x14ac:dyDescent="0.2">
      <c r="A24" s="84" t="s">
        <v>12</v>
      </c>
      <c r="B24" s="85"/>
      <c r="C24" s="85"/>
      <c r="D24" s="56">
        <v>4</v>
      </c>
      <c r="E24" s="7">
        <v>18007</v>
      </c>
      <c r="F24" s="21">
        <f>E24/E21*100</f>
        <v>2.9771706710579395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534567</v>
      </c>
      <c r="F29" s="21">
        <f>E29/E21*100</f>
        <v>88.382139951986986</v>
      </c>
    </row>
    <row r="30" spans="1:6" ht="13.5" customHeight="1" x14ac:dyDescent="0.2">
      <c r="A30" s="84" t="s">
        <v>18</v>
      </c>
      <c r="B30" s="85"/>
      <c r="C30" s="85"/>
      <c r="D30" s="56">
        <v>10</v>
      </c>
      <c r="E30" s="7">
        <v>193013</v>
      </c>
      <c r="F30" s="21">
        <f>E30/E21*100</f>
        <v>31.911625630749491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341554</v>
      </c>
      <c r="F31" s="21">
        <f>E31/E21*100</f>
        <v>56.470514321237495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52142</v>
      </c>
      <c r="F32" s="21">
        <f>E32/E21*100</f>
        <v>8.6208492880714775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52142</v>
      </c>
      <c r="F34" s="21">
        <f>E34/E21*100</f>
        <v>8.6208492880714775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120</v>
      </c>
      <c r="F44" s="21">
        <f>E44/E21*100</f>
        <v>1.9840088883598197E-2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59</v>
      </c>
      <c r="F52" s="74">
        <v>41851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11738566</v>
      </c>
      <c r="F54" s="83">
        <v>11880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16" workbookViewId="0">
      <selection activeCell="H61" sqref="H61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41882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598667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13141</v>
      </c>
      <c r="F23" s="21">
        <f>E23/E21*100</f>
        <v>2.1950433212453668</v>
      </c>
    </row>
    <row r="24" spans="1:6" x14ac:dyDescent="0.2">
      <c r="A24" s="84" t="s">
        <v>12</v>
      </c>
      <c r="B24" s="85"/>
      <c r="C24" s="85"/>
      <c r="D24" s="56">
        <v>4</v>
      </c>
      <c r="E24" s="7">
        <v>13141</v>
      </c>
      <c r="F24" s="21">
        <f>E24/E21*100</f>
        <v>2.1950433212453668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534270</v>
      </c>
      <c r="F29" s="21">
        <f>E29/E21*100</f>
        <v>89.243268795507348</v>
      </c>
    </row>
    <row r="30" spans="1:6" ht="13.5" customHeight="1" x14ac:dyDescent="0.2">
      <c r="A30" s="84" t="s">
        <v>18</v>
      </c>
      <c r="B30" s="85"/>
      <c r="C30" s="85"/>
      <c r="D30" s="56">
        <v>10</v>
      </c>
      <c r="E30" s="7">
        <v>193074</v>
      </c>
      <c r="F30" s="21">
        <f>E30/E21*100</f>
        <v>32.250650194515487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341196</v>
      </c>
      <c r="F31" s="21">
        <f>E31/E21*100</f>
        <v>56.992618600991875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44859</v>
      </c>
      <c r="F32" s="21">
        <f>E32/E21*100</f>
        <v>7.4931472755304709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44859</v>
      </c>
      <c r="F34" s="21">
        <f>E34/E21*100</f>
        <v>7.4931472755304709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6397</v>
      </c>
      <c r="F44" s="21">
        <f>E44/E21*100</f>
        <v>1.0685406077168109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60</v>
      </c>
      <c r="F52" s="74">
        <v>41882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8625694</v>
      </c>
      <c r="F54" s="83">
        <v>8727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topLeftCell="A16" workbookViewId="0">
      <selection activeCell="F58" sqref="F58"/>
    </sheetView>
  </sheetViews>
  <sheetFormatPr defaultRowHeight="12.75" x14ac:dyDescent="0.2"/>
  <cols>
    <col min="1" max="1" width="20.85546875" customWidth="1"/>
    <col min="2" max="2" width="18.5703125" customWidth="1"/>
    <col min="3" max="3" width="15.7109375" customWidth="1"/>
    <col min="4" max="4" width="4.42578125" customWidth="1"/>
    <col min="5" max="5" width="16.7109375" customWidth="1"/>
    <col min="6" max="6" width="18.140625" customWidth="1"/>
  </cols>
  <sheetData>
    <row r="1" spans="1:6" x14ac:dyDescent="0.2">
      <c r="A1" s="26"/>
      <c r="B1" s="26"/>
      <c r="C1" s="26"/>
      <c r="D1" s="26"/>
      <c r="E1" s="26"/>
      <c r="F1" s="26"/>
    </row>
    <row r="2" spans="1:6" ht="18" x14ac:dyDescent="0.25">
      <c r="A2" s="72"/>
      <c r="B2" s="71"/>
      <c r="C2" s="71"/>
      <c r="D2" s="71"/>
      <c r="E2" s="71"/>
      <c r="F2" s="71"/>
    </row>
    <row r="3" spans="1:6" ht="18" x14ac:dyDescent="0.25">
      <c r="A3" s="72"/>
      <c r="B3" s="71"/>
      <c r="C3" s="71"/>
      <c r="D3" s="71"/>
      <c r="E3" s="71"/>
      <c r="F3" s="71"/>
    </row>
    <row r="4" spans="1:6" ht="16.5" x14ac:dyDescent="0.25">
      <c r="A4" s="67" t="s">
        <v>46</v>
      </c>
      <c r="B4" s="27"/>
      <c r="C4" s="27"/>
      <c r="D4" s="27"/>
      <c r="E4" s="27"/>
      <c r="F4" s="27"/>
    </row>
    <row r="5" spans="1:6" ht="16.5" x14ac:dyDescent="0.25">
      <c r="A5" s="67" t="s">
        <v>47</v>
      </c>
      <c r="B5" s="27"/>
      <c r="C5" s="27"/>
      <c r="D5" s="27"/>
      <c r="E5" s="27"/>
      <c r="F5" s="27"/>
    </row>
    <row r="6" spans="1:6" ht="13.5" thickBot="1" x14ac:dyDescent="0.25">
      <c r="A6" s="29"/>
      <c r="B6" s="27"/>
      <c r="C6" s="27"/>
      <c r="D6" s="27"/>
      <c r="E6" s="27"/>
      <c r="F6" s="27"/>
    </row>
    <row r="7" spans="1:6" ht="13.5" thickBot="1" x14ac:dyDescent="0.25">
      <c r="A7" s="19" t="s">
        <v>3</v>
      </c>
      <c r="B7" s="87" t="s">
        <v>50</v>
      </c>
      <c r="C7" s="88"/>
      <c r="D7" s="88"/>
      <c r="E7" s="88"/>
      <c r="F7" s="89"/>
    </row>
    <row r="8" spans="1:6" x14ac:dyDescent="0.2">
      <c r="A8" s="30"/>
      <c r="B8" s="31"/>
      <c r="C8" s="32"/>
      <c r="D8" s="33"/>
      <c r="E8" s="34"/>
      <c r="F8" s="35"/>
    </row>
    <row r="9" spans="1:6" x14ac:dyDescent="0.2">
      <c r="A9" s="19" t="s">
        <v>7</v>
      </c>
      <c r="B9" s="11" t="s">
        <v>51</v>
      </c>
      <c r="C9" s="3"/>
      <c r="D9" s="2"/>
      <c r="E9" s="14" t="s">
        <v>5</v>
      </c>
      <c r="F9" s="16" t="s">
        <v>2</v>
      </c>
    </row>
    <row r="10" spans="1:6" x14ac:dyDescent="0.2">
      <c r="A10" s="30"/>
      <c r="B10" s="31"/>
      <c r="C10" s="33"/>
      <c r="D10" s="33"/>
      <c r="E10" s="36"/>
      <c r="F10" s="37"/>
    </row>
    <row r="11" spans="1:6" x14ac:dyDescent="0.2">
      <c r="A11" s="19" t="s">
        <v>0</v>
      </c>
      <c r="B11" s="1" t="s">
        <v>42</v>
      </c>
      <c r="C11" s="15"/>
      <c r="D11" s="18"/>
      <c r="E11" s="25" t="s">
        <v>6</v>
      </c>
      <c r="F11" s="17">
        <v>1</v>
      </c>
    </row>
    <row r="12" spans="1:6" x14ac:dyDescent="0.2">
      <c r="A12" s="28"/>
      <c r="B12" s="28"/>
      <c r="C12" s="32"/>
      <c r="D12" s="33"/>
      <c r="E12" s="36"/>
      <c r="F12" s="35"/>
    </row>
    <row r="13" spans="1:6" x14ac:dyDescent="0.2">
      <c r="A13" s="19" t="s">
        <v>1</v>
      </c>
      <c r="B13" s="17" t="s">
        <v>44</v>
      </c>
      <c r="C13" s="3"/>
      <c r="D13" s="2"/>
    </row>
    <row r="14" spans="1:6" x14ac:dyDescent="0.2">
      <c r="A14" s="30"/>
      <c r="B14" s="38"/>
      <c r="C14" s="33"/>
      <c r="D14" s="78"/>
      <c r="E14" s="36"/>
      <c r="F14" s="39"/>
    </row>
    <row r="15" spans="1:6" x14ac:dyDescent="0.2">
      <c r="A15" s="30"/>
      <c r="B15" s="38"/>
      <c r="C15" s="33"/>
      <c r="D15" s="78"/>
      <c r="E15" s="36"/>
      <c r="F15" s="39"/>
    </row>
    <row r="16" spans="1:6" x14ac:dyDescent="0.2">
      <c r="A16" s="40"/>
      <c r="B16" s="78"/>
      <c r="C16" s="78"/>
      <c r="D16" s="78"/>
      <c r="E16" s="41"/>
      <c r="F16" s="33"/>
    </row>
    <row r="17" spans="1:6" ht="15.75" x14ac:dyDescent="0.2">
      <c r="A17" s="66" t="s">
        <v>48</v>
      </c>
      <c r="B17" s="4"/>
      <c r="C17" s="4"/>
      <c r="D17" s="5"/>
      <c r="E17" s="5"/>
      <c r="F17" s="5"/>
    </row>
    <row r="18" spans="1:6" ht="13.5" thickBot="1" x14ac:dyDescent="0.25">
      <c r="A18" s="42"/>
      <c r="B18" s="42"/>
      <c r="C18" s="42"/>
      <c r="D18" s="79"/>
      <c r="E18" s="79"/>
      <c r="F18" s="79"/>
    </row>
    <row r="19" spans="1:6" ht="38.25" x14ac:dyDescent="0.25">
      <c r="A19" s="52" t="s">
        <v>39</v>
      </c>
      <c r="B19" s="48"/>
      <c r="C19" s="53"/>
      <c r="D19" s="62" t="s">
        <v>38</v>
      </c>
      <c r="E19" s="75" t="s">
        <v>9</v>
      </c>
      <c r="F19" s="76" t="s">
        <v>35</v>
      </c>
    </row>
    <row r="20" spans="1:6" ht="13.5" thickBot="1" x14ac:dyDescent="0.25">
      <c r="A20" s="49"/>
      <c r="B20" s="50"/>
      <c r="C20" s="54"/>
      <c r="D20" s="51"/>
      <c r="E20" s="73" t="s">
        <v>41</v>
      </c>
      <c r="F20" s="74">
        <v>41912</v>
      </c>
    </row>
    <row r="21" spans="1:6" x14ac:dyDescent="0.2">
      <c r="A21" s="9" t="s">
        <v>4</v>
      </c>
      <c r="B21" s="58"/>
      <c r="C21" s="58"/>
      <c r="D21" s="55">
        <v>1</v>
      </c>
      <c r="E21" s="12">
        <f>E23+E29+E32+E44</f>
        <v>592593</v>
      </c>
      <c r="F21" s="20">
        <v>100</v>
      </c>
    </row>
    <row r="22" spans="1:6" hidden="1" x14ac:dyDescent="0.2">
      <c r="A22" s="59" t="s">
        <v>10</v>
      </c>
      <c r="B22" s="10"/>
      <c r="C22" s="10"/>
      <c r="D22" s="56">
        <v>2</v>
      </c>
      <c r="E22" s="7">
        <v>0</v>
      </c>
      <c r="F22" s="21">
        <v>0</v>
      </c>
    </row>
    <row r="23" spans="1:6" x14ac:dyDescent="0.2">
      <c r="A23" s="80" t="s">
        <v>11</v>
      </c>
      <c r="B23" s="10"/>
      <c r="C23" s="10"/>
      <c r="D23" s="56">
        <v>3</v>
      </c>
      <c r="E23" s="7">
        <f>E24+E25</f>
        <v>14980</v>
      </c>
      <c r="F23" s="21">
        <f>E23/E21*100</f>
        <v>2.5278732620871325</v>
      </c>
    </row>
    <row r="24" spans="1:6" x14ac:dyDescent="0.2">
      <c r="A24" s="84" t="s">
        <v>12</v>
      </c>
      <c r="B24" s="85"/>
      <c r="C24" s="85"/>
      <c r="D24" s="56">
        <v>4</v>
      </c>
      <c r="E24" s="7">
        <v>14980</v>
      </c>
      <c r="F24" s="21">
        <f>E24/E21*100</f>
        <v>2.5278732620871325</v>
      </c>
    </row>
    <row r="25" spans="1:6" x14ac:dyDescent="0.2">
      <c r="A25" s="84" t="s">
        <v>13</v>
      </c>
      <c r="B25" s="85"/>
      <c r="C25" s="85"/>
      <c r="D25" s="56">
        <v>5</v>
      </c>
      <c r="E25" s="7">
        <v>0</v>
      </c>
      <c r="F25" s="21">
        <v>0</v>
      </c>
    </row>
    <row r="26" spans="1:6" hidden="1" x14ac:dyDescent="0.2">
      <c r="A26" s="80" t="s">
        <v>14</v>
      </c>
      <c r="B26" s="85"/>
      <c r="C26" s="85"/>
      <c r="D26" s="56">
        <v>6</v>
      </c>
      <c r="E26" s="7">
        <v>0</v>
      </c>
      <c r="F26" s="21">
        <v>0</v>
      </c>
    </row>
    <row r="27" spans="1:6" hidden="1" x14ac:dyDescent="0.2">
      <c r="A27" s="84" t="s">
        <v>15</v>
      </c>
      <c r="B27" s="85"/>
      <c r="C27" s="85"/>
      <c r="D27" s="56">
        <v>7</v>
      </c>
      <c r="E27" s="7">
        <v>0</v>
      </c>
      <c r="F27" s="21">
        <v>0</v>
      </c>
    </row>
    <row r="28" spans="1:6" hidden="1" x14ac:dyDescent="0.2">
      <c r="A28" s="84" t="s">
        <v>16</v>
      </c>
      <c r="B28" s="85"/>
      <c r="C28" s="85"/>
      <c r="D28" s="56">
        <v>8</v>
      </c>
      <c r="E28" s="7">
        <v>0</v>
      </c>
      <c r="F28" s="21">
        <v>0</v>
      </c>
    </row>
    <row r="29" spans="1:6" x14ac:dyDescent="0.2">
      <c r="A29" s="80" t="s">
        <v>17</v>
      </c>
      <c r="B29" s="85"/>
      <c r="C29" s="85"/>
      <c r="D29" s="56">
        <v>9</v>
      </c>
      <c r="E29" s="7">
        <f>E31+E30</f>
        <v>533034</v>
      </c>
      <c r="F29" s="21">
        <f>E29/E21*100</f>
        <v>89.949425659769858</v>
      </c>
    </row>
    <row r="30" spans="1:6" ht="13.5" customHeight="1" x14ac:dyDescent="0.2">
      <c r="A30" s="84" t="s">
        <v>18</v>
      </c>
      <c r="B30" s="85"/>
      <c r="C30" s="85"/>
      <c r="D30" s="56">
        <v>10</v>
      </c>
      <c r="E30" s="7">
        <v>192379</v>
      </c>
      <c r="F30" s="21">
        <f>E30/E21*100</f>
        <v>32.463933931045425</v>
      </c>
    </row>
    <row r="31" spans="1:6" x14ac:dyDescent="0.2">
      <c r="A31" s="84" t="s">
        <v>19</v>
      </c>
      <c r="B31" s="85"/>
      <c r="C31" s="85"/>
      <c r="D31" s="56">
        <v>11</v>
      </c>
      <c r="E31" s="7">
        <v>340655</v>
      </c>
      <c r="F31" s="21">
        <f>E31/E21*100</f>
        <v>57.485491728724433</v>
      </c>
    </row>
    <row r="32" spans="1:6" x14ac:dyDescent="0.2">
      <c r="A32" s="80" t="s">
        <v>20</v>
      </c>
      <c r="B32" s="85"/>
      <c r="C32" s="85"/>
      <c r="D32" s="56">
        <v>12</v>
      </c>
      <c r="E32" s="7">
        <f>E34</f>
        <v>44395</v>
      </c>
      <c r="F32" s="21">
        <f>E32/E21*100</f>
        <v>7.4916510994898697</v>
      </c>
    </row>
    <row r="33" spans="1:6" x14ac:dyDescent="0.2">
      <c r="A33" s="84" t="s">
        <v>21</v>
      </c>
      <c r="B33" s="85"/>
      <c r="C33" s="85"/>
      <c r="D33" s="56">
        <v>13</v>
      </c>
      <c r="E33" s="7">
        <v>0</v>
      </c>
      <c r="F33" s="21">
        <v>0</v>
      </c>
    </row>
    <row r="34" spans="1:6" x14ac:dyDescent="0.2">
      <c r="A34" s="84" t="s">
        <v>22</v>
      </c>
      <c r="B34" s="85"/>
      <c r="C34" s="85"/>
      <c r="D34" s="56">
        <v>14</v>
      </c>
      <c r="E34" s="7">
        <v>44395</v>
      </c>
      <c r="F34" s="21">
        <f>E34/E21*100</f>
        <v>7.4916510994898697</v>
      </c>
    </row>
    <row r="35" spans="1:6" x14ac:dyDescent="0.2">
      <c r="A35" s="84" t="s">
        <v>23</v>
      </c>
      <c r="B35" s="85"/>
      <c r="C35" s="85"/>
      <c r="D35" s="56">
        <v>15</v>
      </c>
      <c r="E35" s="7">
        <v>0</v>
      </c>
      <c r="F35" s="21">
        <v>0</v>
      </c>
    </row>
    <row r="36" spans="1:6" hidden="1" x14ac:dyDescent="0.2">
      <c r="A36" s="80" t="s">
        <v>24</v>
      </c>
      <c r="B36" s="85"/>
      <c r="C36" s="85"/>
      <c r="D36" s="56">
        <v>16</v>
      </c>
      <c r="E36" s="7">
        <v>0</v>
      </c>
      <c r="F36" s="21">
        <v>0</v>
      </c>
    </row>
    <row r="37" spans="1:6" hidden="1" x14ac:dyDescent="0.2">
      <c r="A37" s="80" t="s">
        <v>25</v>
      </c>
      <c r="B37" s="85"/>
      <c r="C37" s="85"/>
      <c r="D37" s="56">
        <v>17</v>
      </c>
      <c r="E37" s="7">
        <v>0</v>
      </c>
      <c r="F37" s="21">
        <v>0</v>
      </c>
    </row>
    <row r="38" spans="1:6" hidden="1" x14ac:dyDescent="0.2">
      <c r="A38" s="84" t="s">
        <v>26</v>
      </c>
      <c r="B38" s="85"/>
      <c r="C38" s="85"/>
      <c r="D38" s="56">
        <v>18</v>
      </c>
      <c r="E38" s="7">
        <v>0</v>
      </c>
      <c r="F38" s="21">
        <v>0</v>
      </c>
    </row>
    <row r="39" spans="1:6" hidden="1" x14ac:dyDescent="0.2">
      <c r="A39" s="84" t="s">
        <v>27</v>
      </c>
      <c r="B39" s="85"/>
      <c r="C39" s="85"/>
      <c r="D39" s="56">
        <v>19</v>
      </c>
      <c r="E39" s="7">
        <v>0</v>
      </c>
      <c r="F39" s="21">
        <v>0</v>
      </c>
    </row>
    <row r="40" spans="1:6" hidden="1" x14ac:dyDescent="0.2">
      <c r="A40" s="84" t="s">
        <v>28</v>
      </c>
      <c r="B40" s="85"/>
      <c r="C40" s="85"/>
      <c r="D40" s="56">
        <v>20</v>
      </c>
      <c r="E40" s="7">
        <v>0</v>
      </c>
      <c r="F40" s="21">
        <v>0</v>
      </c>
    </row>
    <row r="41" spans="1:6" hidden="1" x14ac:dyDescent="0.2">
      <c r="A41" s="80" t="s">
        <v>29</v>
      </c>
      <c r="B41" s="85"/>
      <c r="C41" s="85"/>
      <c r="D41" s="56">
        <v>21</v>
      </c>
      <c r="E41" s="7">
        <v>0</v>
      </c>
      <c r="F41" s="21">
        <v>0</v>
      </c>
    </row>
    <row r="42" spans="1:6" hidden="1" x14ac:dyDescent="0.2">
      <c r="A42" s="84" t="s">
        <v>30</v>
      </c>
      <c r="B42" s="85"/>
      <c r="C42" s="85"/>
      <c r="D42" s="56">
        <v>22</v>
      </c>
      <c r="E42" s="7">
        <v>0</v>
      </c>
      <c r="F42" s="21">
        <v>0</v>
      </c>
    </row>
    <row r="43" spans="1:6" hidden="1" x14ac:dyDescent="0.2">
      <c r="A43" s="84" t="s">
        <v>36</v>
      </c>
      <c r="B43" s="85"/>
      <c r="C43" s="85"/>
      <c r="D43" s="56">
        <v>23</v>
      </c>
      <c r="E43" s="7">
        <v>0</v>
      </c>
      <c r="F43" s="21">
        <v>0</v>
      </c>
    </row>
    <row r="44" spans="1:6" x14ac:dyDescent="0.2">
      <c r="A44" s="80" t="s">
        <v>31</v>
      </c>
      <c r="B44" s="85"/>
      <c r="C44" s="85"/>
      <c r="D44" s="56">
        <v>24</v>
      </c>
      <c r="E44" s="7">
        <v>184</v>
      </c>
      <c r="F44" s="21">
        <f>E44/E21*100</f>
        <v>3.1049978653139677E-2</v>
      </c>
    </row>
    <row r="45" spans="1:6" hidden="1" x14ac:dyDescent="0.2">
      <c r="A45" s="80" t="s">
        <v>32</v>
      </c>
      <c r="B45" s="85"/>
      <c r="C45" s="85"/>
      <c r="D45" s="56">
        <v>25</v>
      </c>
      <c r="E45" s="7">
        <v>0</v>
      </c>
      <c r="F45" s="21">
        <v>0</v>
      </c>
    </row>
    <row r="46" spans="1:6" ht="13.5" hidden="1" thickBot="1" x14ac:dyDescent="0.25">
      <c r="A46" s="82" t="s">
        <v>33</v>
      </c>
      <c r="B46" s="86"/>
      <c r="C46" s="86"/>
      <c r="D46" s="57">
        <v>26</v>
      </c>
      <c r="E46" s="13">
        <v>0</v>
      </c>
      <c r="F46" s="22">
        <v>0</v>
      </c>
    </row>
    <row r="47" spans="1:6" x14ac:dyDescent="0.2">
      <c r="A47" s="43"/>
      <c r="B47" s="44"/>
      <c r="C47" s="44"/>
      <c r="D47" s="45"/>
      <c r="E47" s="23"/>
      <c r="F47" s="24"/>
    </row>
    <row r="48" spans="1:6" x14ac:dyDescent="0.2">
      <c r="A48" s="43"/>
      <c r="B48" s="44"/>
      <c r="C48" s="44"/>
      <c r="D48" s="45"/>
      <c r="E48" s="23"/>
      <c r="F48" s="24"/>
    </row>
    <row r="49" spans="1:6" ht="15.75" x14ac:dyDescent="0.2">
      <c r="A49" s="65" t="s">
        <v>49</v>
      </c>
      <c r="B49" s="6"/>
      <c r="C49" s="6"/>
      <c r="D49" s="6"/>
      <c r="E49" s="6"/>
      <c r="F49" s="6"/>
    </row>
    <row r="50" spans="1:6" ht="13.5" thickBot="1" x14ac:dyDescent="0.25">
      <c r="A50" s="46"/>
      <c r="B50" s="47"/>
      <c r="C50" s="47"/>
      <c r="D50" s="47"/>
      <c r="E50" s="47"/>
      <c r="F50" s="47"/>
    </row>
    <row r="51" spans="1:6" ht="15.75" x14ac:dyDescent="0.25">
      <c r="A51" s="64"/>
      <c r="B51" s="63"/>
      <c r="C51" s="63"/>
      <c r="D51" s="62"/>
      <c r="E51" s="75" t="s">
        <v>8</v>
      </c>
      <c r="F51" s="76" t="s">
        <v>45</v>
      </c>
    </row>
    <row r="52" spans="1:6" ht="16.5" thickBot="1" x14ac:dyDescent="0.25">
      <c r="A52" s="69" t="s">
        <v>40</v>
      </c>
      <c r="B52" s="68"/>
      <c r="C52" s="68"/>
      <c r="D52" s="70" t="s">
        <v>38</v>
      </c>
      <c r="E52" s="77" t="s">
        <v>61</v>
      </c>
      <c r="F52" s="74">
        <v>41912</v>
      </c>
    </row>
    <row r="53" spans="1:6" x14ac:dyDescent="0.2">
      <c r="A53" s="80" t="s">
        <v>37</v>
      </c>
      <c r="B53" s="60"/>
      <c r="C53" s="60"/>
      <c r="D53" s="56">
        <v>1</v>
      </c>
      <c r="E53" s="7">
        <v>0</v>
      </c>
      <c r="F53" s="81">
        <v>0</v>
      </c>
    </row>
    <row r="54" spans="1:6" ht="13.5" thickBot="1" x14ac:dyDescent="0.25">
      <c r="A54" s="82" t="s">
        <v>34</v>
      </c>
      <c r="B54" s="61"/>
      <c r="C54" s="61"/>
      <c r="D54" s="57">
        <v>2</v>
      </c>
      <c r="E54" s="8">
        <v>5968565</v>
      </c>
      <c r="F54" s="83">
        <v>6061</v>
      </c>
    </row>
    <row r="55" spans="1:6" x14ac:dyDescent="0.2">
      <c r="A55" s="43"/>
      <c r="B55" s="93"/>
      <c r="C55" s="93"/>
      <c r="D55" s="90"/>
      <c r="E55" s="91"/>
      <c r="F55" s="94"/>
    </row>
    <row r="56" spans="1:6" ht="51" x14ac:dyDescent="0.25">
      <c r="A56" s="92" t="s">
        <v>57</v>
      </c>
      <c r="B56" s="95"/>
      <c r="C56" s="95"/>
      <c r="D56" s="96"/>
      <c r="E56" s="96"/>
      <c r="F56" s="97"/>
    </row>
    <row r="59" spans="1:6" x14ac:dyDescent="0.2">
      <c r="E59" s="98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leden 2014</vt:lpstr>
      <vt:lpstr>únor 2014</vt:lpstr>
      <vt:lpstr>březen 2014</vt:lpstr>
      <vt:lpstr>duben 2014</vt:lpstr>
      <vt:lpstr>květen 2014</vt:lpstr>
      <vt:lpstr>červen 2014</vt:lpstr>
      <vt:lpstr>červenec 2014</vt:lpstr>
      <vt:lpstr>srpen 2014</vt:lpstr>
      <vt:lpstr>září 2014</vt:lpstr>
      <vt:lpstr>říjen 2014</vt:lpstr>
      <vt:lpstr>listopad 2014</vt:lpstr>
      <vt:lpstr>prosinec 2014</vt:lpstr>
    </vt:vector>
  </TitlesOfParts>
  <Company>KCP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Lipár Martin</dc:creator>
  <cp:lastModifiedBy>Milan HIMPL</cp:lastModifiedBy>
  <cp:lastPrinted>2011-02-03T19:08:43Z</cp:lastPrinted>
  <dcterms:created xsi:type="dcterms:W3CDTF">2004-04-23T12:49:38Z</dcterms:created>
  <dcterms:modified xsi:type="dcterms:W3CDTF">2015-02-19T14:30:07Z</dcterms:modified>
</cp:coreProperties>
</file>