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210" windowWidth="22995" windowHeight="9465" tabRatio="907" firstSheet="5" activeTab="11"/>
  </bookViews>
  <sheets>
    <sheet name="leden 2019" sheetId="15" r:id="rId1"/>
    <sheet name="únor 2019" sheetId="16" r:id="rId2"/>
    <sheet name="březen 2019" sheetId="17" r:id="rId3"/>
    <sheet name="duben 2019" sheetId="18" r:id="rId4"/>
    <sheet name="květen 2019" sheetId="19" r:id="rId5"/>
    <sheet name="červen 2019" sheetId="20" r:id="rId6"/>
    <sheet name="červenec 2019" sheetId="21" r:id="rId7"/>
    <sheet name="srpen 2019" sheetId="22" r:id="rId8"/>
    <sheet name="září 2019" sheetId="23" r:id="rId9"/>
    <sheet name="říjen 2019" sheetId="24" r:id="rId10"/>
    <sheet name="listopad 2019" sheetId="25" r:id="rId11"/>
    <sheet name="prosinec 2019" sheetId="26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28" i="26" l="1"/>
  <c r="E25" i="26"/>
  <c r="E22" i="26"/>
  <c r="E21" i="26" s="1"/>
  <c r="F33" i="26" s="1"/>
  <c r="F23" i="26" l="1"/>
  <c r="F22" i="26" s="1"/>
  <c r="F27" i="26"/>
  <c r="F30" i="26"/>
  <c r="F32" i="26"/>
  <c r="F26" i="26"/>
  <c r="F29" i="26"/>
  <c r="F31" i="26"/>
  <c r="E28" i="25"/>
  <c r="E25" i="25"/>
  <c r="E22" i="25"/>
  <c r="F28" i="26" l="1"/>
  <c r="F25" i="26"/>
  <c r="E21" i="25"/>
  <c r="F32" i="25" s="1"/>
  <c r="E28" i="24"/>
  <c r="E25" i="24"/>
  <c r="E22" i="24"/>
  <c r="E21" i="24" s="1"/>
  <c r="F33" i="24" s="1"/>
  <c r="F21" i="26" l="1"/>
  <c r="F26" i="25"/>
  <c r="F31" i="25"/>
  <c r="F23" i="25"/>
  <c r="F22" i="25" s="1"/>
  <c r="F30" i="25"/>
  <c r="F29" i="25"/>
  <c r="F33" i="25"/>
  <c r="F27" i="25"/>
  <c r="F23" i="24"/>
  <c r="F22" i="24" s="1"/>
  <c r="F27" i="24"/>
  <c r="F30" i="24"/>
  <c r="F32" i="24"/>
  <c r="F26" i="24"/>
  <c r="F29" i="24"/>
  <c r="F31" i="24"/>
  <c r="F30" i="23"/>
  <c r="F25" i="25" l="1"/>
  <c r="F28" i="25"/>
  <c r="F28" i="24"/>
  <c r="F25" i="24"/>
  <c r="E28" i="23"/>
  <c r="E25" i="23"/>
  <c r="E22" i="23"/>
  <c r="F21" i="25" l="1"/>
  <c r="F21" i="24"/>
  <c r="E21" i="23"/>
  <c r="F32" i="23" s="1"/>
  <c r="F26" i="23"/>
  <c r="E28" i="22"/>
  <c r="E25" i="22"/>
  <c r="E22" i="22"/>
  <c r="E21" i="22" s="1"/>
  <c r="F33" i="22" s="1"/>
  <c r="F23" i="23" l="1"/>
  <c r="F22" i="23" s="1"/>
  <c r="F31" i="23"/>
  <c r="F29" i="23"/>
  <c r="F33" i="23"/>
  <c r="F27" i="23"/>
  <c r="F25" i="23" s="1"/>
  <c r="F23" i="22"/>
  <c r="F22" i="22" s="1"/>
  <c r="F27" i="22"/>
  <c r="F30" i="22"/>
  <c r="F32" i="22"/>
  <c r="F26" i="22"/>
  <c r="F29" i="22"/>
  <c r="F31" i="22"/>
  <c r="E28" i="21"/>
  <c r="E25" i="21"/>
  <c r="E22" i="21"/>
  <c r="F28" i="23" l="1"/>
  <c r="F21" i="23" s="1"/>
  <c r="F28" i="22"/>
  <c r="F25" i="22"/>
  <c r="E21" i="21"/>
  <c r="F32" i="21" s="1"/>
  <c r="E28" i="20"/>
  <c r="E25" i="20"/>
  <c r="E22" i="20"/>
  <c r="F21" i="22" l="1"/>
  <c r="F26" i="21"/>
  <c r="F23" i="21"/>
  <c r="F22" i="21" s="1"/>
  <c r="F31" i="21"/>
  <c r="F30" i="21"/>
  <c r="F29" i="21"/>
  <c r="F33" i="21"/>
  <c r="F27" i="21"/>
  <c r="E21" i="20"/>
  <c r="F32" i="20" s="1"/>
  <c r="F23" i="20"/>
  <c r="F22" i="20" s="1"/>
  <c r="F26" i="20"/>
  <c r="E28" i="19"/>
  <c r="E25" i="19"/>
  <c r="E22" i="19"/>
  <c r="F25" i="21" l="1"/>
  <c r="F28" i="21"/>
  <c r="F31" i="20"/>
  <c r="F30" i="20"/>
  <c r="F29" i="20"/>
  <c r="F28" i="20" s="1"/>
  <c r="F33" i="20"/>
  <c r="F27" i="20"/>
  <c r="F25" i="20" s="1"/>
  <c r="F21" i="20" s="1"/>
  <c r="E21" i="19"/>
  <c r="F33" i="19" s="1"/>
  <c r="F23" i="19"/>
  <c r="F22" i="19" s="1"/>
  <c r="F27" i="19"/>
  <c r="F30" i="19"/>
  <c r="F32" i="19"/>
  <c r="F26" i="19"/>
  <c r="F29" i="19"/>
  <c r="F31" i="19"/>
  <c r="E28" i="18"/>
  <c r="E25" i="18"/>
  <c r="E22" i="18"/>
  <c r="F21" i="21" l="1"/>
  <c r="F25" i="19"/>
  <c r="F28" i="19"/>
  <c r="E21" i="18"/>
  <c r="F32" i="18" s="1"/>
  <c r="F23" i="18"/>
  <c r="F22" i="18" s="1"/>
  <c r="F26" i="18"/>
  <c r="E28" i="17"/>
  <c r="E25" i="17"/>
  <c r="E22" i="17"/>
  <c r="F21" i="19" l="1"/>
  <c r="F31" i="18"/>
  <c r="F30" i="18"/>
  <c r="F29" i="18"/>
  <c r="F28" i="18" s="1"/>
  <c r="F33" i="18"/>
  <c r="F27" i="18"/>
  <c r="F25" i="18" s="1"/>
  <c r="E21" i="17"/>
  <c r="F32" i="17" s="1"/>
  <c r="F23" i="17"/>
  <c r="F22" i="17" s="1"/>
  <c r="F26" i="17"/>
  <c r="E28" i="16"/>
  <c r="E25" i="16"/>
  <c r="E22" i="16"/>
  <c r="E21" i="16" s="1"/>
  <c r="F33" i="16" s="1"/>
  <c r="F21" i="18" l="1"/>
  <c r="F31" i="17"/>
  <c r="F30" i="17"/>
  <c r="F29" i="17"/>
  <c r="F28" i="17" s="1"/>
  <c r="F33" i="17"/>
  <c r="F27" i="17"/>
  <c r="F25" i="17" s="1"/>
  <c r="F23" i="16"/>
  <c r="F22" i="16" s="1"/>
  <c r="F27" i="16"/>
  <c r="F30" i="16"/>
  <c r="F32" i="16"/>
  <c r="F26" i="16"/>
  <c r="F29" i="16"/>
  <c r="F31" i="16"/>
  <c r="E28" i="15"/>
  <c r="E25" i="15"/>
  <c r="E22" i="15"/>
  <c r="F21" i="17" l="1"/>
  <c r="F28" i="16"/>
  <c r="F25" i="16"/>
  <c r="F21" i="16"/>
  <c r="E21" i="15"/>
  <c r="F32" i="15" s="1"/>
  <c r="F26" i="15"/>
  <c r="F23" i="15" l="1"/>
  <c r="F22" i="15" s="1"/>
  <c r="F31" i="15"/>
  <c r="F30" i="15"/>
  <c r="F29" i="15"/>
  <c r="F28" i="15" s="1"/>
  <c r="F33" i="15"/>
  <c r="F27" i="15"/>
  <c r="F25" i="15" s="1"/>
  <c r="F21" i="15" l="1"/>
</calcChain>
</file>

<file path=xl/sharedStrings.xml><?xml version="1.0" encoding="utf-8"?>
<sst xmlns="http://schemas.openxmlformats.org/spreadsheetml/2006/main" count="600" uniqueCount="55">
  <si>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</si>
  <si>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</si>
  <si>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</si>
  <si>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emerging markets akcií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</si>
  <si>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</si>
  <si>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</si>
  <si>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</si>
  <si>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</si>
  <si>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</si>
  <si>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</si>
  <si>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</si>
  <si>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</si>
  <si>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Třída Kapitalizační  CZ0008475274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</si>
  <si>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</si>
  <si>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</si>
  <si>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</si>
  <si>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</si>
  <si>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</si>
  <si>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</si>
  <si>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</si>
  <si>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</si>
  <si>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</si>
  <si>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</si>
  <si>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</si>
  <si>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</si>
  <si>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</si>
  <si>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</si>
  <si>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</si>
  <si>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</si>
  <si>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</si>
  <si>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</si>
  <si>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</si>
  <si>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</si>
  <si>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</si>
  <si>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</si>
  <si>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</si>
  <si>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</si>
  <si>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</si>
  <si>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CZ0008475274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</si>
  <si>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</si>
  <si>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</si>
  <si>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</si>
  <si>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</si>
  <si>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- 31.1.2019</t>
  </si>
  <si>
    <t>za období 1.2. - 28.2.2019</t>
  </si>
  <si>
    <t>za období 1.3. - 31.3.2019</t>
  </si>
  <si>
    <t>za období 1.4. - 30.4.2019</t>
  </si>
  <si>
    <t>za období 1.5. - 31.5.2019</t>
  </si>
  <si>
    <t>za období 1.6. - 30.6.2019</t>
  </si>
  <si>
    <t>za období 1.7. - 31.7.2019</t>
  </si>
  <si>
    <t>za období 1.8. - 31.8.2019</t>
  </si>
  <si>
    <t>za období 1.9. - 30.9.2019</t>
  </si>
  <si>
    <t>za období 1.10. - 31.10.2019</t>
  </si>
  <si>
    <t>za období 1.11. - 30.11.2019</t>
  </si>
  <si>
    <t>za období 1.12. - 31.12.2019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</si>
</sst>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50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1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7" xfId="1" applyFont="1" applyFill="1" applyBorder="1" applyAlignment="1">
      <alignment horizontal="center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H20" sqref="H2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08"/>
      <c r="D12" s="15"/>
      <c r="E12" s="140"/>
      <c r="F12" s="140"/>
    </row>
    <row r="13" spans="1:6" x14ac:dyDescent="0.2">
      <c r="A13" s="29"/>
      <c r="B13" s="30"/>
      <c r="C13" s="30"/>
      <c r="D13" s="15"/>
      <c r="E13" s="107"/>
      <c r="F13" s="107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43496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177590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6490</v>
      </c>
      <c r="F22" s="65">
        <f>+F23+F24</f>
        <v>3.6544850498338874</v>
      </c>
    </row>
    <row r="23" spans="1:8" x14ac:dyDescent="0.2">
      <c r="A23" s="66" t="s">
        <v>21</v>
      </c>
      <c r="B23" s="67"/>
      <c r="C23" s="67"/>
      <c r="D23" s="63">
        <v>4</v>
      </c>
      <c r="E23" s="64">
        <v>6490</v>
      </c>
      <c r="F23" s="65">
        <f>E23/E21*100</f>
        <v>3.6544850498338874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170127</v>
      </c>
      <c r="F28" s="65">
        <f>+F29+F30+F31</f>
        <v>95.797623740075451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170127</v>
      </c>
      <c r="F30" s="65">
        <f>E30/$E$21*100</f>
        <v>95.797623740075451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973</v>
      </c>
      <c r="F33" s="78">
        <f>E33/$E$21*100</f>
        <v>0.54789121009065822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43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1136956</v>
      </c>
      <c r="D41" s="95">
        <v>1965214</v>
      </c>
      <c r="E41" s="94">
        <v>994597</v>
      </c>
      <c r="F41" s="96">
        <v>1698206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43496</v>
      </c>
      <c r="E47" s="33"/>
    </row>
    <row r="48" spans="1:6" ht="13.5" thickBot="1" x14ac:dyDescent="0.25">
      <c r="A48" s="92" t="s">
        <v>38</v>
      </c>
      <c r="B48" s="58">
        <v>1</v>
      </c>
      <c r="C48" s="137">
        <v>177156717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G6" sqref="G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5"/>
      <c r="D12" s="15"/>
      <c r="E12" s="140"/>
      <c r="F12" s="140"/>
    </row>
    <row r="13" spans="1:6" x14ac:dyDescent="0.2">
      <c r="A13" s="29"/>
      <c r="B13" s="30"/>
      <c r="C13" s="30"/>
      <c r="D13" s="15"/>
      <c r="E13" s="126"/>
      <c r="F13" s="126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43769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197395</v>
      </c>
      <c r="F21" s="60">
        <f>+F22+F25+F28+F33</f>
        <v>99.999999999999986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7213</v>
      </c>
      <c r="F22" s="65">
        <f>+F23+F24</f>
        <v>3.6540945819296335</v>
      </c>
    </row>
    <row r="23" spans="1:8" x14ac:dyDescent="0.2">
      <c r="A23" s="66" t="s">
        <v>21</v>
      </c>
      <c r="B23" s="67"/>
      <c r="C23" s="67"/>
      <c r="D23" s="63">
        <v>4</v>
      </c>
      <c r="E23" s="64">
        <v>7213</v>
      </c>
      <c r="F23" s="65">
        <f>E23/E21*100</f>
        <v>3.6540945819296335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186364</v>
      </c>
      <c r="F28" s="65">
        <f>+F29+F30+F31</f>
        <v>94.411712556042445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186364</v>
      </c>
      <c r="F30" s="65">
        <f>E30/$E$21*100</f>
        <v>94.411712556042445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3818</v>
      </c>
      <c r="F33" s="78">
        <f>E33/$E$21*100</f>
        <v>1.9341928620279134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52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1002465</v>
      </c>
      <c r="D41" s="95">
        <v>746653</v>
      </c>
      <c r="E41" s="94">
        <v>928764</v>
      </c>
      <c r="F41" s="96">
        <v>690096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43769</v>
      </c>
      <c r="E47" s="33"/>
    </row>
    <row r="48" spans="1:6" ht="13.5" thickBot="1" x14ac:dyDescent="0.25">
      <c r="A48" s="92" t="s">
        <v>38</v>
      </c>
      <c r="B48" s="58">
        <v>1</v>
      </c>
      <c r="C48" s="137">
        <v>196069647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H8" sqref="H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8"/>
      <c r="D12" s="15"/>
      <c r="E12" s="140"/>
      <c r="F12" s="140"/>
    </row>
    <row r="13" spans="1:6" x14ac:dyDescent="0.2">
      <c r="A13" s="29"/>
      <c r="B13" s="30"/>
      <c r="C13" s="30"/>
      <c r="D13" s="15"/>
      <c r="E13" s="127"/>
      <c r="F13" s="127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43799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184684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6142</v>
      </c>
      <c r="F22" s="65">
        <f>+F23+F24</f>
        <v>3.3256806220354771</v>
      </c>
    </row>
    <row r="23" spans="1:8" x14ac:dyDescent="0.2">
      <c r="A23" s="66" t="s">
        <v>21</v>
      </c>
      <c r="B23" s="67"/>
      <c r="C23" s="67"/>
      <c r="D23" s="63">
        <v>4</v>
      </c>
      <c r="E23" s="64">
        <v>6142</v>
      </c>
      <c r="F23" s="65">
        <f>E23/E21*100</f>
        <v>3.3256806220354771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175448</v>
      </c>
      <c r="F28" s="65">
        <f>+F29+F30+F31</f>
        <v>94.99902536224036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175448</v>
      </c>
      <c r="F30" s="65">
        <f>E30/$E$21*100</f>
        <v>94.99902536224036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3094</v>
      </c>
      <c r="F33" s="78">
        <f>E33/$E$21*100</f>
        <v>1.6752940157241558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53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1198419</v>
      </c>
      <c r="D41" s="95">
        <v>18604556</v>
      </c>
      <c r="E41" s="94">
        <v>1146666</v>
      </c>
      <c r="F41" s="96">
        <v>17761432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43798</v>
      </c>
      <c r="E47" s="33"/>
    </row>
    <row r="48" spans="1:6" ht="13.5" thickBot="1" x14ac:dyDescent="0.25">
      <c r="A48" s="92" t="s">
        <v>38</v>
      </c>
      <c r="B48" s="58">
        <v>1</v>
      </c>
      <c r="C48" s="137">
        <v>182869401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workbookViewId="0">
      <selection activeCell="H17" sqref="H1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9"/>
      <c r="D12" s="15"/>
      <c r="E12" s="140"/>
      <c r="F12" s="140"/>
    </row>
    <row r="13" spans="1:6" x14ac:dyDescent="0.2">
      <c r="A13" s="29"/>
      <c r="B13" s="30"/>
      <c r="C13" s="30"/>
      <c r="D13" s="15"/>
      <c r="E13" s="130"/>
      <c r="F13" s="130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43830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192268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4869</v>
      </c>
      <c r="F22" s="65">
        <f>+F23+F24</f>
        <v>2.5324026879147854</v>
      </c>
    </row>
    <row r="23" spans="1:8" x14ac:dyDescent="0.2">
      <c r="A23" s="66" t="s">
        <v>21</v>
      </c>
      <c r="B23" s="67"/>
      <c r="C23" s="67"/>
      <c r="D23" s="63">
        <v>4</v>
      </c>
      <c r="E23" s="64">
        <v>4869</v>
      </c>
      <c r="F23" s="65">
        <f>E23/E21*100</f>
        <v>2.5324026879147854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183343</v>
      </c>
      <c r="F28" s="65">
        <f>+F29+F30+F31</f>
        <v>95.358041899848132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183343</v>
      </c>
      <c r="F30" s="65">
        <f>E30/$E$21*100</f>
        <v>95.358041899848132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4056</v>
      </c>
      <c r="F33" s="78">
        <f>E33/$E$21*100</f>
        <v>2.1095554122370861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54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1152546</v>
      </c>
      <c r="D41" s="95">
        <v>2159178</v>
      </c>
      <c r="E41" s="94">
        <v>1122879</v>
      </c>
      <c r="F41" s="96">
        <v>2119352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43830</v>
      </c>
      <c r="E47" s="33"/>
    </row>
    <row r="48" spans="1:6" ht="13.5" thickBot="1" x14ac:dyDescent="0.25">
      <c r="A48" s="92" t="s">
        <v>38</v>
      </c>
      <c r="B48" s="58">
        <v>1</v>
      </c>
      <c r="C48" s="137">
        <v>189373255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I18" sqref="I1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09"/>
      <c r="D12" s="15"/>
      <c r="E12" s="140"/>
      <c r="F12" s="140"/>
    </row>
    <row r="13" spans="1:6" x14ac:dyDescent="0.2">
      <c r="A13" s="29"/>
      <c r="B13" s="30"/>
      <c r="C13" s="30"/>
      <c r="D13" s="15"/>
      <c r="E13" s="110"/>
      <c r="F13" s="110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43524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181808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6752</v>
      </c>
      <c r="F22" s="65">
        <f>+F23+F24</f>
        <v>3.7138079732465017</v>
      </c>
    </row>
    <row r="23" spans="1:8" x14ac:dyDescent="0.2">
      <c r="A23" s="66" t="s">
        <v>21</v>
      </c>
      <c r="B23" s="67"/>
      <c r="C23" s="67"/>
      <c r="D23" s="63">
        <v>4</v>
      </c>
      <c r="E23" s="64">
        <v>6752</v>
      </c>
      <c r="F23" s="65">
        <f>E23/E21*100</f>
        <v>3.7138079732465017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173228</v>
      </c>
      <c r="F28" s="65">
        <f>+F29+F30+F31</f>
        <v>95.280735721200386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173228</v>
      </c>
      <c r="F30" s="65">
        <f>E30/$E$21*100</f>
        <v>95.280735721200386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1828</v>
      </c>
      <c r="F33" s="78">
        <f>E33/$E$21*100</f>
        <v>1.0054563055531109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44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837140</v>
      </c>
      <c r="D41" s="95">
        <v>578332</v>
      </c>
      <c r="E41" s="94">
        <v>767274</v>
      </c>
      <c r="F41" s="96">
        <v>533725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43524</v>
      </c>
      <c r="E47" s="33"/>
    </row>
    <row r="48" spans="1:6" ht="13.5" thickBot="1" x14ac:dyDescent="0.25">
      <c r="A48" s="92" t="s">
        <v>38</v>
      </c>
      <c r="B48" s="58">
        <v>1</v>
      </c>
      <c r="C48" s="137">
        <v>181544539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opLeftCell="A16" workbookViewId="0">
      <selection activeCell="E34" sqref="E3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12"/>
      <c r="D12" s="15"/>
      <c r="E12" s="140"/>
      <c r="F12" s="140"/>
    </row>
    <row r="13" spans="1:6" x14ac:dyDescent="0.2">
      <c r="A13" s="29"/>
      <c r="B13" s="30"/>
      <c r="C13" s="30"/>
      <c r="D13" s="15"/>
      <c r="E13" s="111"/>
      <c r="F13" s="111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43555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181513</v>
      </c>
      <c r="F21" s="60">
        <f>+F22+F25+F28+F33</f>
        <v>99.999999999999986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6388</v>
      </c>
      <c r="F22" s="65">
        <f>+F23+F24</f>
        <v>3.5193071570631305</v>
      </c>
    </row>
    <row r="23" spans="1:8" x14ac:dyDescent="0.2">
      <c r="A23" s="66" t="s">
        <v>21</v>
      </c>
      <c r="B23" s="67"/>
      <c r="C23" s="67"/>
      <c r="D23" s="63">
        <v>4</v>
      </c>
      <c r="E23" s="64">
        <v>6388</v>
      </c>
      <c r="F23" s="65">
        <f>E23/E21*100</f>
        <v>3.5193071570631305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173857</v>
      </c>
      <c r="F28" s="65">
        <f>+F29+F30+F31</f>
        <v>95.78212028890492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173857</v>
      </c>
      <c r="F30" s="65">
        <f>E30/$E$21*100</f>
        <v>95.78212028890492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1268</v>
      </c>
      <c r="F33" s="78">
        <f>E33/$E$21*100</f>
        <v>0.69857255403194263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45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1403193</v>
      </c>
      <c r="D41" s="95">
        <v>1463772</v>
      </c>
      <c r="E41" s="94">
        <v>1300587</v>
      </c>
      <c r="F41" s="96">
        <v>1358379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43553</v>
      </c>
      <c r="E47" s="33"/>
    </row>
    <row r="48" spans="1:6" ht="13.5" thickBot="1" x14ac:dyDescent="0.25">
      <c r="A48" s="92" t="s">
        <v>38</v>
      </c>
      <c r="B48" s="58">
        <v>1</v>
      </c>
      <c r="C48" s="137">
        <v>181106859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opLeftCell="A19" workbookViewId="0">
      <selection activeCell="K11" sqref="K1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13"/>
      <c r="D12" s="15"/>
      <c r="E12" s="140"/>
      <c r="F12" s="140"/>
    </row>
    <row r="13" spans="1:6" x14ac:dyDescent="0.2">
      <c r="A13" s="29"/>
      <c r="B13" s="30"/>
      <c r="C13" s="30"/>
      <c r="D13" s="15"/>
      <c r="E13" s="114"/>
      <c r="F13" s="114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43585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188439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6784</v>
      </c>
      <c r="F22" s="65">
        <f>+F23+F24</f>
        <v>3.6001040124390387</v>
      </c>
    </row>
    <row r="23" spans="1:8" x14ac:dyDescent="0.2">
      <c r="A23" s="66" t="s">
        <v>21</v>
      </c>
      <c r="B23" s="67"/>
      <c r="C23" s="67"/>
      <c r="D23" s="63">
        <v>4</v>
      </c>
      <c r="E23" s="64">
        <v>6784</v>
      </c>
      <c r="F23" s="65">
        <f>E23/E21*100</f>
        <v>3.6001040124390387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179723</v>
      </c>
      <c r="F28" s="65">
        <f>+F29+F30+F31</f>
        <v>95.374630517037346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179723</v>
      </c>
      <c r="F30" s="65">
        <f>E30/$E$21*100</f>
        <v>95.374630517037346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1932</v>
      </c>
      <c r="F33" s="78">
        <f>E33/$E$21*100</f>
        <v>1.0252654705236177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46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1477716</v>
      </c>
      <c r="D41" s="95">
        <v>1226684</v>
      </c>
      <c r="E41" s="94">
        <v>1413357</v>
      </c>
      <c r="F41" s="96">
        <v>1168295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43585</v>
      </c>
      <c r="E47" s="33"/>
    </row>
    <row r="48" spans="1:6" ht="13.5" thickBot="1" x14ac:dyDescent="0.25">
      <c r="A48" s="92" t="s">
        <v>38</v>
      </c>
      <c r="B48" s="58">
        <v>1</v>
      </c>
      <c r="C48" s="137">
        <v>188131176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G6" sqref="G5:G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16"/>
      <c r="D12" s="15"/>
      <c r="E12" s="140"/>
      <c r="F12" s="140"/>
    </row>
    <row r="13" spans="1:6" x14ac:dyDescent="0.2">
      <c r="A13" s="29"/>
      <c r="B13" s="30"/>
      <c r="C13" s="30"/>
      <c r="D13" s="15"/>
      <c r="E13" s="115"/>
      <c r="F13" s="115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43616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176237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7501</v>
      </c>
      <c r="F22" s="65">
        <f>+F23+F24</f>
        <v>4.2562004573386973</v>
      </c>
    </row>
    <row r="23" spans="1:8" x14ac:dyDescent="0.2">
      <c r="A23" s="66" t="s">
        <v>21</v>
      </c>
      <c r="B23" s="67"/>
      <c r="C23" s="67"/>
      <c r="D23" s="63">
        <v>4</v>
      </c>
      <c r="E23" s="64">
        <v>7501</v>
      </c>
      <c r="F23" s="65">
        <f>E23/E21*100</f>
        <v>4.2562004573386973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168173</v>
      </c>
      <c r="F28" s="65">
        <f>+F29+F30+F31</f>
        <v>95.424343355821989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168173</v>
      </c>
      <c r="F30" s="65">
        <f>E30/$E$21*100</f>
        <v>95.424343355821989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563</v>
      </c>
      <c r="F33" s="78">
        <f>E33/$E$21*100</f>
        <v>0.31945618683931298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47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1909697</v>
      </c>
      <c r="D41" s="95">
        <v>1556766</v>
      </c>
      <c r="E41" s="94">
        <v>1738803</v>
      </c>
      <c r="F41" s="96">
        <v>1423324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43616</v>
      </c>
      <c r="E47" s="33"/>
    </row>
    <row r="48" spans="1:6" ht="13.5" thickBot="1" x14ac:dyDescent="0.25">
      <c r="A48" s="92" t="s">
        <v>38</v>
      </c>
      <c r="B48" s="58">
        <v>1</v>
      </c>
      <c r="C48" s="137">
        <v>175944166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opLeftCell="A22" workbookViewId="0">
      <selection activeCell="M21" sqref="M2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17"/>
      <c r="D12" s="15"/>
      <c r="E12" s="140"/>
      <c r="F12" s="140"/>
    </row>
    <row r="13" spans="1:6" x14ac:dyDescent="0.2">
      <c r="A13" s="29"/>
      <c r="B13" s="30"/>
      <c r="C13" s="30"/>
      <c r="D13" s="15"/>
      <c r="E13" s="118"/>
      <c r="F13" s="118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43646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185394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9759</v>
      </c>
      <c r="F22" s="65">
        <f>+F23+F24</f>
        <v>5.263924398847859</v>
      </c>
    </row>
    <row r="23" spans="1:8" x14ac:dyDescent="0.2">
      <c r="A23" s="66" t="s">
        <v>21</v>
      </c>
      <c r="B23" s="67"/>
      <c r="C23" s="67"/>
      <c r="D23" s="63">
        <v>4</v>
      </c>
      <c r="E23" s="64">
        <v>9759</v>
      </c>
      <c r="F23" s="65">
        <f>E23/E21*100</f>
        <v>5.263924398847859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172553</v>
      </c>
      <c r="F28" s="65">
        <f>+F29+F30+F31</f>
        <v>93.073670129561904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172553</v>
      </c>
      <c r="F30" s="65">
        <f>E30/$E$21*100</f>
        <v>93.073670129561904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3082</v>
      </c>
      <c r="F33" s="78">
        <f>E33/$E$21*100</f>
        <v>1.6624054715902348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48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3283955</v>
      </c>
      <c r="D41" s="95">
        <v>487137</v>
      </c>
      <c r="E41" s="94">
        <v>2991439</v>
      </c>
      <c r="F41" s="96">
        <v>441760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43644</v>
      </c>
      <c r="E47" s="33"/>
    </row>
    <row r="48" spans="1:6" ht="13.5" thickBot="1" x14ac:dyDescent="0.25">
      <c r="A48" s="92" t="s">
        <v>38</v>
      </c>
      <c r="B48" s="58">
        <v>1</v>
      </c>
      <c r="C48" s="137">
        <v>184426705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H14" sqref="H1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0"/>
      <c r="D12" s="15"/>
      <c r="E12" s="140"/>
      <c r="F12" s="140"/>
    </row>
    <row r="13" spans="1:6" x14ac:dyDescent="0.2">
      <c r="A13" s="29"/>
      <c r="B13" s="30"/>
      <c r="C13" s="30"/>
      <c r="D13" s="15"/>
      <c r="E13" s="119"/>
      <c r="F13" s="119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43677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190270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6675</v>
      </c>
      <c r="F22" s="65">
        <f>+F23+F24</f>
        <v>3.5081725968360753</v>
      </c>
    </row>
    <row r="23" spans="1:8" x14ac:dyDescent="0.2">
      <c r="A23" s="66" t="s">
        <v>21</v>
      </c>
      <c r="B23" s="67"/>
      <c r="C23" s="67"/>
      <c r="D23" s="63">
        <v>4</v>
      </c>
      <c r="E23" s="64">
        <v>6675</v>
      </c>
      <c r="F23" s="65">
        <f>E23/E21*100</f>
        <v>3.5081725968360753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181603</v>
      </c>
      <c r="F28" s="65">
        <f>+F29+F30+F31</f>
        <v>95.444894097860939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181603</v>
      </c>
      <c r="F30" s="65">
        <f>E30/$E$21*100</f>
        <v>95.444894097860939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1992</v>
      </c>
      <c r="F33" s="78">
        <f>E33/$E$21*100</f>
        <v>1.0469333053029903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49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3372370</v>
      </c>
      <c r="D41" s="95">
        <v>1164462</v>
      </c>
      <c r="E41" s="94">
        <v>3172105</v>
      </c>
      <c r="F41" s="96">
        <v>1097193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43677</v>
      </c>
      <c r="E47" s="33"/>
    </row>
    <row r="48" spans="1:6" ht="13.5" thickBot="1" x14ac:dyDescent="0.25">
      <c r="A48" s="92" t="s">
        <v>38</v>
      </c>
      <c r="B48" s="58">
        <v>1</v>
      </c>
      <c r="C48" s="137">
        <v>188996827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opLeftCell="A19" workbookViewId="0">
      <selection activeCell="J22" sqref="J2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1"/>
      <c r="D12" s="15"/>
      <c r="E12" s="140"/>
      <c r="F12" s="140"/>
    </row>
    <row r="13" spans="1:6" x14ac:dyDescent="0.2">
      <c r="A13" s="29"/>
      <c r="B13" s="30"/>
      <c r="C13" s="30"/>
      <c r="D13" s="15"/>
      <c r="E13" s="122"/>
      <c r="F13" s="122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43708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182926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10516</v>
      </c>
      <c r="F22" s="65">
        <f>+F23+F24</f>
        <v>5.7487727277696994</v>
      </c>
    </row>
    <row r="23" spans="1:8" x14ac:dyDescent="0.2">
      <c r="A23" s="66" t="s">
        <v>21</v>
      </c>
      <c r="B23" s="67"/>
      <c r="C23" s="67"/>
      <c r="D23" s="63">
        <v>4</v>
      </c>
      <c r="E23" s="64">
        <v>10516</v>
      </c>
      <c r="F23" s="65">
        <f>E23/E21*100</f>
        <v>5.7487727277696994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171632</v>
      </c>
      <c r="F28" s="65">
        <f>+F29+F30+F31</f>
        <v>93.825918677497995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171632</v>
      </c>
      <c r="F30" s="65">
        <f>E30/$E$21*100</f>
        <v>93.825918677497995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778</v>
      </c>
      <c r="F33" s="78">
        <f>E33/$E$21*100</f>
        <v>0.42530859473229615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50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5492423</v>
      </c>
      <c r="D41" s="95">
        <v>883594</v>
      </c>
      <c r="E41" s="94">
        <v>4911205</v>
      </c>
      <c r="F41" s="96">
        <v>795301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43707</v>
      </c>
      <c r="E47" s="33"/>
    </row>
    <row r="48" spans="1:6" ht="13.5" thickBot="1" x14ac:dyDescent="0.25">
      <c r="A48" s="92" t="s">
        <v>38</v>
      </c>
      <c r="B48" s="58">
        <v>1</v>
      </c>
      <c r="C48" s="137">
        <v>182525167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D1" sqref="D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4"/>
      <c r="D12" s="15"/>
      <c r="E12" s="140"/>
      <c r="F12" s="140"/>
    </row>
    <row r="13" spans="1:6" x14ac:dyDescent="0.2">
      <c r="A13" s="29"/>
      <c r="B13" s="30"/>
      <c r="C13" s="30"/>
      <c r="D13" s="15"/>
      <c r="E13" s="123"/>
      <c r="F13" s="123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43738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192343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6950</v>
      </c>
      <c r="F22" s="65">
        <f>+F23+F24</f>
        <v>3.613336591401819</v>
      </c>
    </row>
    <row r="23" spans="1:8" x14ac:dyDescent="0.2">
      <c r="A23" s="66" t="s">
        <v>21</v>
      </c>
      <c r="B23" s="67"/>
      <c r="C23" s="67"/>
      <c r="D23" s="63">
        <v>4</v>
      </c>
      <c r="E23" s="64">
        <v>6950</v>
      </c>
      <c r="F23" s="65">
        <f>E23/E21*100</f>
        <v>3.613336591401819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183819</v>
      </c>
      <c r="F28" s="65">
        <f>+F29+F30+F31</f>
        <v>95.568333653941139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183819</v>
      </c>
      <c r="F30" s="65">
        <f>E30/$E$21*100</f>
        <v>95.568333653941139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1574</v>
      </c>
      <c r="F33" s="78">
        <f>E33/$E$21*100</f>
        <v>0.81832975465704494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51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3617174</v>
      </c>
      <c r="D41" s="95">
        <v>1435269</v>
      </c>
      <c r="E41" s="94">
        <v>3320475</v>
      </c>
      <c r="F41" s="96">
        <v>1324602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43738</v>
      </c>
      <c r="E47" s="33"/>
    </row>
    <row r="48" spans="1:6" ht="13.5" thickBot="1" x14ac:dyDescent="0.25">
      <c r="A48" s="92" t="s">
        <v>38</v>
      </c>
      <c r="B48" s="58">
        <v>1</v>
      </c>
      <c r="C48" s="137">
        <v>191489796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2019</vt:lpstr>
      <vt:lpstr>únor 2019</vt:lpstr>
      <vt:lpstr>březen 2019</vt:lpstr>
      <vt:lpstr>duben 2019</vt:lpstr>
      <vt:lpstr>květen 2019</vt:lpstr>
      <vt:lpstr>červen 2019</vt:lpstr>
      <vt:lpstr>červenec 2019</vt:lpstr>
      <vt:lpstr>srpen 2019</vt:lpstr>
      <vt:lpstr>září 2019</vt:lpstr>
      <vt:lpstr>říjen 2019</vt:lpstr>
      <vt:lpstr>listopad 2019</vt:lpstr>
      <vt:lpstr>prosinec 2019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2020-01-08T08:52:48Z</dcterms:modified>
</cp:coreProperties>
</file>