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95" yWindow="-45" windowWidth="12030" windowHeight="10155" tabRatio="745" firstSheet="2" activeTab="11"/>
  </bookViews>
  <sheets>
    <sheet name="leden 2017" sheetId="15" r:id="rId1"/>
    <sheet name="únor 2017" sheetId="16" r:id="rId2"/>
    <sheet name="březen 2017" sheetId="17" r:id="rId3"/>
    <sheet name="duben 2017" sheetId="18" r:id="rId4"/>
    <sheet name="květen 2017" sheetId="19" r:id="rId5"/>
    <sheet name="červen 2017" sheetId="20" r:id="rId6"/>
    <sheet name="červenec 2017" sheetId="21" r:id="rId7"/>
    <sheet name="srpen 2017" sheetId="22" r:id="rId8"/>
    <sheet name="září 2017" sheetId="23" r:id="rId9"/>
    <sheet name="říjen 2017" sheetId="24" r:id="rId10"/>
    <sheet name="listopad 2017" sheetId="25" r:id="rId11"/>
    <sheet name="prosinec 2017" sheetId="26" r:id="rId12"/>
    <sheet name="Sheet3" sheetId="3" r:id="rId13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8" i="26" l="1"/>
  <c r="E25" i="26"/>
  <c r="E22" i="26"/>
  <c r="F24" i="26" s="1"/>
  <c r="E21" i="26" l="1"/>
  <c r="F32" i="26" s="1"/>
  <c r="E28" i="25"/>
  <c r="E25" i="25"/>
  <c r="E22" i="25"/>
  <c r="F24" i="25" s="1"/>
  <c r="F22" i="26" l="1"/>
  <c r="F26" i="26"/>
  <c r="F30" i="26"/>
  <c r="F31" i="26"/>
  <c r="F28" i="26"/>
  <c r="F27" i="26"/>
  <c r="F33" i="26"/>
  <c r="F29" i="26"/>
  <c r="F23" i="26"/>
  <c r="F25" i="26"/>
  <c r="F28" i="25"/>
  <c r="E21" i="25"/>
  <c r="F26" i="25" s="1"/>
  <c r="F25" i="25"/>
  <c r="F23" i="25"/>
  <c r="F29" i="25"/>
  <c r="F31" i="25"/>
  <c r="F33" i="25"/>
  <c r="F22" i="25"/>
  <c r="F27" i="25"/>
  <c r="F30" i="25"/>
  <c r="F32" i="25"/>
  <c r="E28" i="24"/>
  <c r="E25" i="24"/>
  <c r="E22" i="24"/>
  <c r="F24" i="24" s="1"/>
  <c r="F21" i="26" l="1"/>
  <c r="F21" i="25"/>
  <c r="E21" i="24"/>
  <c r="F32" i="24" s="1"/>
  <c r="F30" i="24"/>
  <c r="E28" i="23"/>
  <c r="E25" i="23"/>
  <c r="E22" i="23"/>
  <c r="F24" i="23" s="1"/>
  <c r="F31" i="24" l="1"/>
  <c r="F22" i="24"/>
  <c r="F26" i="24"/>
  <c r="F28" i="24"/>
  <c r="F27" i="24"/>
  <c r="F33" i="24"/>
  <c r="F29" i="24"/>
  <c r="F23" i="24"/>
  <c r="F25" i="24"/>
  <c r="E21" i="23"/>
  <c r="F32" i="23" s="1"/>
  <c r="F25" i="23"/>
  <c r="F23" i="23"/>
  <c r="F26" i="23"/>
  <c r="F29" i="23"/>
  <c r="F31" i="23"/>
  <c r="F33" i="23"/>
  <c r="F22" i="23"/>
  <c r="F27" i="23"/>
  <c r="F30" i="23"/>
  <c r="E28" i="22"/>
  <c r="E25" i="22"/>
  <c r="E22" i="22"/>
  <c r="F21" i="24" l="1"/>
  <c r="F28" i="23"/>
  <c r="F21" i="23" s="1"/>
  <c r="F24" i="22"/>
  <c r="E21" i="22"/>
  <c r="F26" i="22" s="1"/>
  <c r="F31" i="22"/>
  <c r="E28" i="21"/>
  <c r="E25" i="21"/>
  <c r="E22" i="21"/>
  <c r="F24" i="21" s="1"/>
  <c r="F33" i="22" l="1"/>
  <c r="F32" i="22"/>
  <c r="F28" i="22"/>
  <c r="F27" i="22"/>
  <c r="F30" i="22"/>
  <c r="F25" i="22"/>
  <c r="F22" i="22"/>
  <c r="F29" i="22"/>
  <c r="F23" i="22"/>
  <c r="E21" i="21"/>
  <c r="E28" i="20"/>
  <c r="E25" i="20"/>
  <c r="E22" i="20"/>
  <c r="F24" i="20" s="1"/>
  <c r="F21" i="22" l="1"/>
  <c r="F33" i="21"/>
  <c r="F26" i="21"/>
  <c r="F23" i="21"/>
  <c r="F32" i="21"/>
  <c r="F30" i="21"/>
  <c r="F27" i="21"/>
  <c r="F31" i="21"/>
  <c r="F29" i="21"/>
  <c r="F28" i="21"/>
  <c r="F22" i="21"/>
  <c r="F25" i="21"/>
  <c r="E21" i="20"/>
  <c r="F26" i="20" s="1"/>
  <c r="E28" i="19"/>
  <c r="E25" i="19"/>
  <c r="E22" i="19"/>
  <c r="F24" i="19" s="1"/>
  <c r="F21" i="21" l="1"/>
  <c r="F27" i="20"/>
  <c r="F29" i="20"/>
  <c r="F32" i="20"/>
  <c r="F33" i="20"/>
  <c r="F28" i="20"/>
  <c r="F30" i="20"/>
  <c r="F22" i="20"/>
  <c r="F31" i="20"/>
  <c r="F23" i="20"/>
  <c r="F25" i="20"/>
  <c r="E21" i="19"/>
  <c r="F32" i="19" s="1"/>
  <c r="E28" i="18"/>
  <c r="E25" i="18"/>
  <c r="E22" i="18"/>
  <c r="F24" i="18" s="1"/>
  <c r="F21" i="20" l="1"/>
  <c r="F22" i="19"/>
  <c r="F26" i="19"/>
  <c r="F30" i="19"/>
  <c r="F31" i="19"/>
  <c r="F28" i="19"/>
  <c r="F27" i="19"/>
  <c r="F33" i="19"/>
  <c r="F29" i="19"/>
  <c r="F23" i="19"/>
  <c r="F25" i="19"/>
  <c r="E21" i="18"/>
  <c r="F32" i="18" s="1"/>
  <c r="E28" i="17"/>
  <c r="E25" i="17"/>
  <c r="E22" i="17"/>
  <c r="F21" i="19" l="1"/>
  <c r="F22" i="18"/>
  <c r="F26" i="18"/>
  <c r="F30" i="18"/>
  <c r="F31" i="18"/>
  <c r="F28" i="18"/>
  <c r="F27" i="18"/>
  <c r="F33" i="18"/>
  <c r="F29" i="18"/>
  <c r="F23" i="18"/>
  <c r="F25" i="18"/>
  <c r="F24" i="17"/>
  <c r="E21" i="17"/>
  <c r="F33" i="17" s="1"/>
  <c r="F30" i="17"/>
  <c r="F23" i="17"/>
  <c r="F29" i="17"/>
  <c r="E28" i="16"/>
  <c r="E25" i="16"/>
  <c r="E22" i="16"/>
  <c r="F21" i="18" l="1"/>
  <c r="F27" i="17"/>
  <c r="F22" i="17"/>
  <c r="F31" i="17"/>
  <c r="F26" i="17"/>
  <c r="F32" i="17"/>
  <c r="F28" i="17"/>
  <c r="F25" i="17"/>
  <c r="F24" i="16"/>
  <c r="E21" i="16"/>
  <c r="F26" i="16" s="1"/>
  <c r="F31" i="16"/>
  <c r="F22" i="15"/>
  <c r="F21" i="17" l="1"/>
  <c r="F33" i="16"/>
  <c r="F32" i="16"/>
  <c r="F28" i="16"/>
  <c r="F27" i="16"/>
  <c r="F30" i="16"/>
  <c r="F25" i="16"/>
  <c r="F22" i="16"/>
  <c r="F29" i="16"/>
  <c r="F23" i="16"/>
  <c r="E28" i="15"/>
  <c r="E25" i="15"/>
  <c r="E22" i="15"/>
  <c r="F24" i="15" s="1"/>
  <c r="F21" i="16" l="1"/>
  <c r="F28" i="15"/>
  <c r="E21" i="15"/>
  <c r="F32" i="15" s="1"/>
  <c r="F25" i="15"/>
  <c r="F23" i="15"/>
  <c r="F26" i="15"/>
  <c r="F29" i="15"/>
  <c r="F31" i="15"/>
  <c r="F33" i="15"/>
  <c r="F27" i="15"/>
  <c r="F30" i="15"/>
  <c r="F21" i="15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<sst xmlns="http://schemas.openxmlformats.org/spreadsheetml/2006/main" count="612" uniqueCount="55">
  <si>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</si>
  <si>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</si>
  <si>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</si>
  <si>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</si>
  <si>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</si>
  <si>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</si>
  <si>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</si>
  <si>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</si>
  <si>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</si>
  <si>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</si>
  <si>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</si>
  <si>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</si>
  <si>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</si>
  <si>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</si>
  <si>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</si>
  <si>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</si>
  <si>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</si>
  <si>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</si>
  <si>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</si>
  <si>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</si>
  <si>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</si>
  <si>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</si>
  <si>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</si>
  <si>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</si>
  <si>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</si>
  <si>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</si>
  <si>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</si>
  <si>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</si>
  <si>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</si>
  <si>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</si>
  <si>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</si>
  <si>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</si>
  <si>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</si>
  <si>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</si>
  <si>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</si>
  <si>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</si>
  <si>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CZ0008474442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</si>
  <si>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</si>
  <si>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</si>
  <si>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</si>
  <si>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</si>
  <si>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Raiffeisen fond globálních trhů</t>
  </si>
  <si>
    <t>ISIN</t>
  </si>
  <si>
    <t>za období 1.1. - 31.1.2017</t>
  </si>
  <si>
    <t>za období 1.2. - 28.2.2017</t>
  </si>
  <si>
    <t>za období 1.3. - 31.3.2017</t>
  </si>
  <si>
    <t>za období 1.4. - 30.4.2017</t>
  </si>
  <si>
    <t>za období 1.5. - 31.5.2017</t>
  </si>
  <si>
    <t>za období 1.6. - 30.6.2017</t>
  </si>
  <si>
    <t>za období 1.7. - 31.7.2017</t>
  </si>
  <si>
    <t>za období 1.8. - 31.8.2017</t>
  </si>
  <si>
    <t>za období 1.9. - 30.9.2017</t>
  </si>
  <si>
    <t>za období 1.10. - 31.10.2017</t>
  </si>
  <si>
    <t>za období 1.11. - 30.11.2017</t>
  </si>
  <si>
    <t>za období 1.12.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</si>
</sst>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vertical="center" indent="1" shrinkToFit="1"/>
    </xf>
    <xf numFmtId="3" fontId="1" fillId="0" borderId="16" xfId="1" applyNumberFormat="1" applyBorder="1" applyAlignment="1">
      <alignment horizontal="right" vertical="center" indent="1" shrinkToFit="1"/>
    </xf>
    <xf numFmtId="3" fontId="1" fillId="0" borderId="40" xfId="1" applyNumberFormat="1" applyBorder="1" applyAlignment="1">
      <alignment horizontal="right" vertical="center" indent="1" shrinkToFi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10" sqref="H1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03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42766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830286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24935</v>
      </c>
      <c r="F22" s="61">
        <f>E22/E21*100</f>
        <v>3.0031820360694987</v>
      </c>
    </row>
    <row r="23" spans="1:6" x14ac:dyDescent="0.2">
      <c r="A23" s="62" t="s">
        <v>19</v>
      </c>
      <c r="B23" s="63"/>
      <c r="C23" s="63"/>
      <c r="D23" s="59">
        <v>4</v>
      </c>
      <c r="E23" s="60">
        <v>24935</v>
      </c>
      <c r="F23" s="61">
        <f>E23/E21*100</f>
        <v>3.0031820360694987</v>
      </c>
    </row>
    <row r="24" spans="1:6" x14ac:dyDescent="0.2">
      <c r="A24" s="62" t="s">
        <v>20</v>
      </c>
      <c r="B24" s="63"/>
      <c r="C24" s="63"/>
      <c r="D24" s="59">
        <v>5</v>
      </c>
      <c r="E24" s="60">
        <v>0</v>
      </c>
      <c r="F24" s="61">
        <f>E24/E22*100</f>
        <v>0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804348</v>
      </c>
      <c r="F28" s="61">
        <f t="shared" si="0"/>
        <v>96.876016216099032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804348</v>
      </c>
      <c r="F30" s="61">
        <f t="shared" si="0"/>
        <v>96.876016216099032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1003</v>
      </c>
      <c r="F33" s="73">
        <f>E33/$E$21*100</f>
        <v>0.12080174783147013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43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16210475</v>
      </c>
      <c r="D41" s="90">
        <v>14378837</v>
      </c>
      <c r="E41" s="89">
        <v>15860003.9</v>
      </c>
      <c r="F41" s="91">
        <v>14106177.119999999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42766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821566175.96000004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8" sqref="H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12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43039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1150345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59046</v>
      </c>
      <c r="F22" s="61">
        <f>E22/E21*100</f>
        <v>5.1328949141344555</v>
      </c>
    </row>
    <row r="23" spans="1:6" x14ac:dyDescent="0.2">
      <c r="A23" s="62" t="s">
        <v>19</v>
      </c>
      <c r="B23" s="63"/>
      <c r="C23" s="63"/>
      <c r="D23" s="59">
        <v>4</v>
      </c>
      <c r="E23" s="60">
        <v>59046</v>
      </c>
      <c r="F23" s="61">
        <f>E23/E21*100</f>
        <v>5.1328949141344555</v>
      </c>
    </row>
    <row r="24" spans="1:6" x14ac:dyDescent="0.2">
      <c r="A24" s="62" t="s">
        <v>20</v>
      </c>
      <c r="B24" s="63"/>
      <c r="C24" s="63"/>
      <c r="D24" s="59">
        <v>5</v>
      </c>
      <c r="E24" s="60">
        <v>0</v>
      </c>
      <c r="F24" s="61">
        <f>E24/E22*100</f>
        <v>0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1069082</v>
      </c>
      <c r="F28" s="61">
        <f t="shared" si="0"/>
        <v>92.935771442480302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1069082</v>
      </c>
      <c r="F30" s="61">
        <f t="shared" si="0"/>
        <v>92.935771442480302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22217</v>
      </c>
      <c r="F33" s="73">
        <f>E33/$E$21*100</f>
        <v>1.9313336433852455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52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21238107</v>
      </c>
      <c r="D41" s="90">
        <v>19029095</v>
      </c>
      <c r="E41" s="89">
        <v>21231880.09</v>
      </c>
      <c r="F41" s="91">
        <v>18969300.649999999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43039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1117067723.29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E49" sqref="E48:E4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13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43069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1124477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29387</v>
      </c>
      <c r="F22" s="61">
        <f>E22/E21*100</f>
        <v>2.6133927150132905</v>
      </c>
    </row>
    <row r="23" spans="1:6" x14ac:dyDescent="0.2">
      <c r="A23" s="62" t="s">
        <v>19</v>
      </c>
      <c r="B23" s="63"/>
      <c r="C23" s="63"/>
      <c r="D23" s="59">
        <v>4</v>
      </c>
      <c r="E23" s="60">
        <v>29387</v>
      </c>
      <c r="F23" s="61">
        <f>E23/E21*100</f>
        <v>2.6133927150132905</v>
      </c>
    </row>
    <row r="24" spans="1:6" x14ac:dyDescent="0.2">
      <c r="A24" s="62" t="s">
        <v>20</v>
      </c>
      <c r="B24" s="63"/>
      <c r="C24" s="63"/>
      <c r="D24" s="59">
        <v>5</v>
      </c>
      <c r="E24" s="60">
        <v>0</v>
      </c>
      <c r="F24" s="61">
        <f>E24/E22*100</f>
        <v>0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1067652</v>
      </c>
      <c r="F28" s="61">
        <f t="shared" si="0"/>
        <v>94.946539591294439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1067652</v>
      </c>
      <c r="F30" s="61">
        <f t="shared" si="0"/>
        <v>94.946539591294439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27438</v>
      </c>
      <c r="F33" s="73">
        <f>E33/$E$21*100</f>
        <v>2.4400676936922676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53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25680939</v>
      </c>
      <c r="D41" s="90">
        <v>41732732</v>
      </c>
      <c r="E41" s="89">
        <v>26087996.600000001</v>
      </c>
      <c r="F41" s="91">
        <v>42124397.380000003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43069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1096465614.01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workbookViewId="0">
      <selection activeCell="H8" sqref="H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14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43100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1127471</v>
      </c>
      <c r="F21" s="56">
        <f>+F22+F25+F33+F28</f>
        <v>100.00000000000001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43874</v>
      </c>
      <c r="F22" s="61">
        <f>E22/E21*100</f>
        <v>3.8913639463897516</v>
      </c>
    </row>
    <row r="23" spans="1:6" x14ac:dyDescent="0.2">
      <c r="A23" s="62" t="s">
        <v>19</v>
      </c>
      <c r="B23" s="63"/>
      <c r="C23" s="63"/>
      <c r="D23" s="59">
        <v>4</v>
      </c>
      <c r="E23" s="60">
        <v>43874</v>
      </c>
      <c r="F23" s="61">
        <f>E23/E21*100</f>
        <v>3.8913639463897516</v>
      </c>
    </row>
    <row r="24" spans="1:6" x14ac:dyDescent="0.2">
      <c r="A24" s="62" t="s">
        <v>20</v>
      </c>
      <c r="B24" s="63"/>
      <c r="C24" s="63"/>
      <c r="D24" s="59">
        <v>5</v>
      </c>
      <c r="E24" s="60">
        <v>0</v>
      </c>
      <c r="F24" s="61">
        <f>E24/E22*100</f>
        <v>0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1080957</v>
      </c>
      <c r="F28" s="61">
        <f t="shared" si="0"/>
        <v>95.87448368960267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1080957</v>
      </c>
      <c r="F30" s="61">
        <f t="shared" si="0"/>
        <v>95.87448368960267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2640</v>
      </c>
      <c r="F33" s="73">
        <f>E33/$E$21*100</f>
        <v>0.23415236400758868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54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26963724</v>
      </c>
      <c r="D41" s="90">
        <v>19979576</v>
      </c>
      <c r="E41" s="89">
        <v>27485155.23</v>
      </c>
      <c r="F41" s="91">
        <v>20348240.809999999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43097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1111848039.21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44" sqref="H4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04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42794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886961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31649</v>
      </c>
      <c r="F22" s="61">
        <f>E22/E21*100</f>
        <v>3.5682515916708852</v>
      </c>
    </row>
    <row r="23" spans="1:6" x14ac:dyDescent="0.2">
      <c r="A23" s="62" t="s">
        <v>19</v>
      </c>
      <c r="B23" s="63"/>
      <c r="C23" s="63"/>
      <c r="D23" s="59">
        <v>4</v>
      </c>
      <c r="E23" s="60">
        <v>31649</v>
      </c>
      <c r="F23" s="61">
        <f>E23/E21*100</f>
        <v>3.5682515916708852</v>
      </c>
    </row>
    <row r="24" spans="1:6" x14ac:dyDescent="0.2">
      <c r="A24" s="62" t="s">
        <v>20</v>
      </c>
      <c r="B24" s="63"/>
      <c r="C24" s="63"/>
      <c r="D24" s="59">
        <v>5</v>
      </c>
      <c r="E24" s="60">
        <v>0</v>
      </c>
      <c r="F24" s="61">
        <f>E24/E22*100</f>
        <v>0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854700</v>
      </c>
      <c r="F28" s="61">
        <f t="shared" si="0"/>
        <v>96.362748756709706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854700</v>
      </c>
      <c r="F30" s="61">
        <f t="shared" si="0"/>
        <v>96.362748756709706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612</v>
      </c>
      <c r="F33" s="73">
        <f>E33/$E$21*100</f>
        <v>6.8999651619406036E-2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44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40983416</v>
      </c>
      <c r="D41" s="90">
        <v>8881116</v>
      </c>
      <c r="E41" s="89">
        <v>40758494.409999996</v>
      </c>
      <c r="F41" s="91">
        <v>8760730.0700000003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42794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874985919.97000003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E48" sqref="E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05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42825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996178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52545</v>
      </c>
      <c r="F22" s="61">
        <f>E22/E21*100</f>
        <v>5.2746597495628293</v>
      </c>
    </row>
    <row r="23" spans="1:6" x14ac:dyDescent="0.2">
      <c r="A23" s="62" t="s">
        <v>19</v>
      </c>
      <c r="B23" s="63"/>
      <c r="C23" s="63"/>
      <c r="D23" s="59">
        <v>4</v>
      </c>
      <c r="E23" s="60">
        <v>52545</v>
      </c>
      <c r="F23" s="61">
        <f>E23/E21*100</f>
        <v>5.2746597495628293</v>
      </c>
    </row>
    <row r="24" spans="1:6" x14ac:dyDescent="0.2">
      <c r="A24" s="62" t="s">
        <v>20</v>
      </c>
      <c r="B24" s="63"/>
      <c r="C24" s="63"/>
      <c r="D24" s="59">
        <v>5</v>
      </c>
      <c r="E24" s="60">
        <v>0</v>
      </c>
      <c r="F24" s="61">
        <f>E24/E22*100</f>
        <v>0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942795</v>
      </c>
      <c r="F28" s="61">
        <f t="shared" si="0"/>
        <v>94.641218738016704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942795</v>
      </c>
      <c r="F30" s="61">
        <f t="shared" si="0"/>
        <v>94.641218738016704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838</v>
      </c>
      <c r="F33" s="73">
        <f>E33/$E$21*100</f>
        <v>8.4121512420471042E-2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45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80993849</v>
      </c>
      <c r="D41" s="90">
        <v>13609140</v>
      </c>
      <c r="E41" s="89">
        <v>81538201.849999994</v>
      </c>
      <c r="F41" s="91">
        <v>13699148.34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42825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944464834.94000006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48" sqref="H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06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42855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987245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44527</v>
      </c>
      <c r="F22" s="61">
        <f>E22/E21*100</f>
        <v>4.5102279575991773</v>
      </c>
    </row>
    <row r="23" spans="1:6" x14ac:dyDescent="0.2">
      <c r="A23" s="62" t="s">
        <v>19</v>
      </c>
      <c r="B23" s="63"/>
      <c r="C23" s="63"/>
      <c r="D23" s="59">
        <v>4</v>
      </c>
      <c r="E23" s="60">
        <v>37277</v>
      </c>
      <c r="F23" s="61">
        <f>E23/E21*100</f>
        <v>3.7758611084381286</v>
      </c>
    </row>
    <row r="24" spans="1:6" x14ac:dyDescent="0.2">
      <c r="A24" s="62" t="s">
        <v>20</v>
      </c>
      <c r="B24" s="63"/>
      <c r="C24" s="63"/>
      <c r="D24" s="59">
        <v>5</v>
      </c>
      <c r="E24" s="60">
        <v>7250</v>
      </c>
      <c r="F24" s="61">
        <f>E24/E22*100</f>
        <v>16.282255710018639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941644</v>
      </c>
      <c r="F28" s="61">
        <f t="shared" si="0"/>
        <v>95.380984456745793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941644</v>
      </c>
      <c r="F30" s="61">
        <f t="shared" si="0"/>
        <v>95.380984456745793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1074</v>
      </c>
      <c r="F33" s="73">
        <f>E33/$E$21*100</f>
        <v>0.10878758565502991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46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31109999</v>
      </c>
      <c r="D41" s="90">
        <v>9372748</v>
      </c>
      <c r="E41" s="89">
        <v>31226378.18</v>
      </c>
      <c r="F41" s="91">
        <v>9408107.4499999993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42853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966282743.49000001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G21" sqref="G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07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42886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1003415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78447</v>
      </c>
      <c r="F22" s="61">
        <f>E22/E21*100</f>
        <v>7.8180015247928321</v>
      </c>
    </row>
    <row r="23" spans="1:6" x14ac:dyDescent="0.2">
      <c r="A23" s="62" t="s">
        <v>19</v>
      </c>
      <c r="B23" s="63"/>
      <c r="C23" s="63"/>
      <c r="D23" s="59">
        <v>4</v>
      </c>
      <c r="E23" s="60">
        <v>71197</v>
      </c>
      <c r="F23" s="61">
        <f>E23/E21*100</f>
        <v>7.0954689734556489</v>
      </c>
    </row>
    <row r="24" spans="1:6" x14ac:dyDescent="0.2">
      <c r="A24" s="62" t="s">
        <v>20</v>
      </c>
      <c r="B24" s="63"/>
      <c r="C24" s="63"/>
      <c r="D24" s="59">
        <v>5</v>
      </c>
      <c r="E24" s="60">
        <v>7250</v>
      </c>
      <c r="F24" s="61">
        <f>E24/E22*100</f>
        <v>9.2419085497214688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917593</v>
      </c>
      <c r="F28" s="61">
        <f t="shared" si="0"/>
        <v>91.447008466088306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917593</v>
      </c>
      <c r="F30" s="61">
        <f t="shared" si="0"/>
        <v>91.447008466088306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7375</v>
      </c>
      <c r="F33" s="73">
        <f>E33/$E$21*100</f>
        <v>0.73499000911885903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47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38977713</v>
      </c>
      <c r="D41" s="90">
        <v>9869371</v>
      </c>
      <c r="E41" s="89">
        <v>38932409.469999999</v>
      </c>
      <c r="F41" s="91">
        <v>9905430.0700000003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42886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985041200.40999997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F48" sqref="F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08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42916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1017191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77974</v>
      </c>
      <c r="F22" s="61">
        <f>E22/E21*100</f>
        <v>7.6656203210606471</v>
      </c>
    </row>
    <row r="23" spans="1:6" x14ac:dyDescent="0.2">
      <c r="A23" s="62" t="s">
        <v>19</v>
      </c>
      <c r="B23" s="63"/>
      <c r="C23" s="63"/>
      <c r="D23" s="59">
        <v>4</v>
      </c>
      <c r="E23" s="60">
        <v>70724</v>
      </c>
      <c r="F23" s="61">
        <f>E23/E21*100</f>
        <v>6.9528731575485825</v>
      </c>
    </row>
    <row r="24" spans="1:6" x14ac:dyDescent="0.2">
      <c r="A24" s="62" t="s">
        <v>20</v>
      </c>
      <c r="B24" s="63"/>
      <c r="C24" s="63"/>
      <c r="D24" s="59">
        <v>5</v>
      </c>
      <c r="E24" s="60">
        <v>7250</v>
      </c>
      <c r="F24" s="61">
        <f>E24/E22*100</f>
        <v>9.297971118577987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925140</v>
      </c>
      <c r="F28" s="61">
        <f t="shared" si="0"/>
        <v>90.950470462282894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925140</v>
      </c>
      <c r="F30" s="61">
        <f t="shared" si="0"/>
        <v>90.950470462282894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14077</v>
      </c>
      <c r="F33" s="73">
        <f>E33/$E$21*100</f>
        <v>1.3839092166564588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48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39336811</v>
      </c>
      <c r="D41" s="90">
        <v>11289250</v>
      </c>
      <c r="E41" s="89">
        <v>39237540.259999998</v>
      </c>
      <c r="F41" s="91">
        <v>11263939.91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42916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993842968.45000005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46" workbookViewId="0">
      <selection activeCell="C48" sqref="C48:D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09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42947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1035094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96301</v>
      </c>
      <c r="F22" s="61">
        <f>E22/E21*100</f>
        <v>9.3035994798540038</v>
      </c>
    </row>
    <row r="23" spans="1:6" x14ac:dyDescent="0.2">
      <c r="A23" s="62" t="s">
        <v>19</v>
      </c>
      <c r="B23" s="63"/>
      <c r="C23" s="63"/>
      <c r="D23" s="59">
        <v>4</v>
      </c>
      <c r="E23" s="60">
        <v>89051</v>
      </c>
      <c r="F23" s="61">
        <f>E23/E21*100</f>
        <v>8.6031800010433841</v>
      </c>
    </row>
    <row r="24" spans="1:6" x14ac:dyDescent="0.2">
      <c r="A24" s="62" t="s">
        <v>20</v>
      </c>
      <c r="B24" s="63"/>
      <c r="C24" s="63"/>
      <c r="D24" s="59">
        <v>5</v>
      </c>
      <c r="E24" s="60">
        <v>7250</v>
      </c>
      <c r="F24" s="61">
        <f>E24/E22*100</f>
        <v>7.5284784166311871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920864</v>
      </c>
      <c r="F28" s="61">
        <f t="shared" si="0"/>
        <v>88.96428730144315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920864</v>
      </c>
      <c r="F30" s="61">
        <f t="shared" si="0"/>
        <v>88.96428730144315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17929</v>
      </c>
      <c r="F33" s="73">
        <f>E33/$E$21*100</f>
        <v>1.7321132187028423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49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24071084</v>
      </c>
      <c r="D41" s="90">
        <v>10590465</v>
      </c>
      <c r="E41" s="89">
        <v>23714429.649999999</v>
      </c>
      <c r="F41" s="91">
        <v>10412156.220000001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42947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1004824275.47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G14" sqref="G1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10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42978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1049749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21051</v>
      </c>
      <c r="F22" s="61">
        <f>E22/E21*100</f>
        <v>2.0053365137761503</v>
      </c>
    </row>
    <row r="23" spans="1:6" x14ac:dyDescent="0.2">
      <c r="A23" s="62" t="s">
        <v>19</v>
      </c>
      <c r="B23" s="63"/>
      <c r="C23" s="63"/>
      <c r="D23" s="59">
        <v>4</v>
      </c>
      <c r="E23" s="60">
        <v>13801</v>
      </c>
      <c r="F23" s="61">
        <f>E23/E21*100</f>
        <v>1.3146952271447747</v>
      </c>
    </row>
    <row r="24" spans="1:6" x14ac:dyDescent="0.2">
      <c r="A24" s="62" t="s">
        <v>20</v>
      </c>
      <c r="B24" s="63"/>
      <c r="C24" s="63"/>
      <c r="D24" s="59">
        <v>5</v>
      </c>
      <c r="E24" s="60">
        <v>7250</v>
      </c>
      <c r="F24" s="61">
        <f>E24/E22*100</f>
        <v>34.440169113106265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1011577</v>
      </c>
      <c r="F28" s="61">
        <f t="shared" si="0"/>
        <v>96.363702180235464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1011577</v>
      </c>
      <c r="F30" s="61">
        <f t="shared" si="0"/>
        <v>96.363702180235464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17121</v>
      </c>
      <c r="F33" s="73">
        <f>E33/$E$21*100</f>
        <v>1.6309613059883838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50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44207051</v>
      </c>
      <c r="D41" s="90">
        <v>11813500</v>
      </c>
      <c r="E41" s="89">
        <v>42600746.579999998</v>
      </c>
      <c r="F41" s="91">
        <v>11408412.810000001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42978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1019371797.54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43" workbookViewId="0">
      <selection activeCell="H16" sqref="H1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41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01" t="s">
        <v>42</v>
      </c>
      <c r="B9" s="102" t="s">
        <v>36</v>
      </c>
      <c r="C9" s="19"/>
      <c r="D9" s="20"/>
      <c r="E9" s="21" t="s">
        <v>5</v>
      </c>
      <c r="F9" s="22" t="s">
        <v>6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3</v>
      </c>
      <c r="B11" s="18" t="s">
        <v>4</v>
      </c>
      <c r="C11" s="15"/>
      <c r="D11" s="27"/>
      <c r="E11" s="28" t="s">
        <v>9</v>
      </c>
      <c r="F11" s="26" t="s">
        <v>10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7</v>
      </c>
      <c r="B13" s="26" t="s">
        <v>8</v>
      </c>
      <c r="C13" s="111"/>
      <c r="D13" s="15"/>
      <c r="E13" s="123"/>
      <c r="F13" s="123"/>
    </row>
    <row r="14" spans="1:6" ht="12.75" customHeight="1" x14ac:dyDescent="0.2">
      <c r="A14" s="124"/>
      <c r="B14" s="124"/>
      <c r="C14" s="29"/>
      <c r="D14" s="15"/>
      <c r="E14" s="30"/>
      <c r="F14" s="30"/>
    </row>
    <row r="15" spans="1:6" x14ac:dyDescent="0.2">
      <c r="A15" s="12"/>
      <c r="B15" s="13"/>
      <c r="C15" s="15"/>
      <c r="D15" s="15"/>
      <c r="E15" s="30"/>
      <c r="F15" s="31"/>
    </row>
    <row r="16" spans="1:6" x14ac:dyDescent="0.2">
      <c r="A16" s="32"/>
      <c r="B16" s="33"/>
      <c r="C16" s="33"/>
      <c r="D16" s="33"/>
      <c r="E16" s="34"/>
      <c r="F16" s="15"/>
    </row>
    <row r="17" spans="1:6" ht="15.75" x14ac:dyDescent="0.2">
      <c r="A17" s="35" t="s">
        <v>11</v>
      </c>
      <c r="B17" s="36"/>
      <c r="C17" s="36"/>
      <c r="D17" s="37"/>
      <c r="E17" s="37"/>
      <c r="F17" s="37"/>
    </row>
    <row r="18" spans="1:6" ht="13.5" thickBot="1" x14ac:dyDescent="0.25">
      <c r="A18" s="38"/>
      <c r="B18" s="38"/>
      <c r="C18" s="38"/>
      <c r="D18" s="39"/>
      <c r="E18" s="39"/>
      <c r="F18" s="39"/>
    </row>
    <row r="19" spans="1:6" ht="38.25" x14ac:dyDescent="0.25">
      <c r="A19" s="40" t="s">
        <v>12</v>
      </c>
      <c r="B19" s="41"/>
      <c r="C19" s="42"/>
      <c r="D19" s="43" t="s">
        <v>13</v>
      </c>
      <c r="E19" s="44" t="s">
        <v>14</v>
      </c>
      <c r="F19" s="45" t="s">
        <v>15</v>
      </c>
    </row>
    <row r="20" spans="1:6" ht="13.5" thickBot="1" x14ac:dyDescent="0.25">
      <c r="A20" s="46"/>
      <c r="B20" s="47"/>
      <c r="C20" s="48"/>
      <c r="D20" s="49"/>
      <c r="E20" s="50" t="s">
        <v>16</v>
      </c>
      <c r="F20" s="51">
        <v>43008</v>
      </c>
    </row>
    <row r="21" spans="1:6" x14ac:dyDescent="0.2">
      <c r="A21" s="52" t="s">
        <v>17</v>
      </c>
      <c r="B21" s="53"/>
      <c r="C21" s="53"/>
      <c r="D21" s="54">
        <v>1</v>
      </c>
      <c r="E21" s="55">
        <f>E22+E25+E32+E33+E28</f>
        <v>1099293</v>
      </c>
      <c r="F21" s="56">
        <f>+F22+F25+F33+F28</f>
        <v>100</v>
      </c>
    </row>
    <row r="22" spans="1:6" x14ac:dyDescent="0.2">
      <c r="A22" s="57" t="s">
        <v>18</v>
      </c>
      <c r="B22" s="58"/>
      <c r="C22" s="58"/>
      <c r="D22" s="59">
        <v>3</v>
      </c>
      <c r="E22" s="60">
        <f>E23+E24</f>
        <v>41328</v>
      </c>
      <c r="F22" s="61">
        <f>E22/E21*100</f>
        <v>3.7595072469305268</v>
      </c>
    </row>
    <row r="23" spans="1:6" x14ac:dyDescent="0.2">
      <c r="A23" s="62" t="s">
        <v>19</v>
      </c>
      <c r="B23" s="63"/>
      <c r="C23" s="63"/>
      <c r="D23" s="59">
        <v>4</v>
      </c>
      <c r="E23" s="60">
        <v>41328</v>
      </c>
      <c r="F23" s="61">
        <f>E23/E21*100</f>
        <v>3.7595072469305268</v>
      </c>
    </row>
    <row r="24" spans="1:6" x14ac:dyDescent="0.2">
      <c r="A24" s="62" t="s">
        <v>20</v>
      </c>
      <c r="B24" s="63"/>
      <c r="C24" s="63"/>
      <c r="D24" s="59">
        <v>5</v>
      </c>
      <c r="E24" s="60">
        <v>0</v>
      </c>
      <c r="F24" s="61">
        <f>E24/E22*100</f>
        <v>0</v>
      </c>
    </row>
    <row r="25" spans="1:6" hidden="1" x14ac:dyDescent="0.2">
      <c r="A25" s="57" t="s">
        <v>21</v>
      </c>
      <c r="B25" s="63"/>
      <c r="C25" s="63"/>
      <c r="D25" s="59">
        <v>9</v>
      </c>
      <c r="E25" s="60">
        <f>E26+E27</f>
        <v>0</v>
      </c>
      <c r="F25" s="61">
        <f>E25/E21*100</f>
        <v>0</v>
      </c>
    </row>
    <row r="26" spans="1:6" hidden="1" x14ac:dyDescent="0.2">
      <c r="A26" s="62" t="s">
        <v>22</v>
      </c>
      <c r="B26" s="63"/>
      <c r="C26" s="63"/>
      <c r="D26" s="59">
        <v>10</v>
      </c>
      <c r="E26" s="60">
        <v>0</v>
      </c>
      <c r="F26" s="61">
        <f t="shared" ref="F26:F32" si="0">E26/$E$21*100</f>
        <v>0</v>
      </c>
    </row>
    <row r="27" spans="1:6" hidden="1" x14ac:dyDescent="0.2">
      <c r="A27" s="62" t="s">
        <v>23</v>
      </c>
      <c r="B27" s="63"/>
      <c r="C27" s="63"/>
      <c r="D27" s="59">
        <v>11</v>
      </c>
      <c r="E27" s="60">
        <v>0</v>
      </c>
      <c r="F27" s="61">
        <f t="shared" si="0"/>
        <v>0</v>
      </c>
    </row>
    <row r="28" spans="1:6" x14ac:dyDescent="0.2">
      <c r="A28" s="57" t="s">
        <v>24</v>
      </c>
      <c r="B28" s="63"/>
      <c r="C28" s="63"/>
      <c r="D28" s="59">
        <v>12</v>
      </c>
      <c r="E28" s="60">
        <f>+E29+E30+E31</f>
        <v>1035475</v>
      </c>
      <c r="F28" s="61">
        <f t="shared" si="0"/>
        <v>94.19463236825851</v>
      </c>
    </row>
    <row r="29" spans="1:6" x14ac:dyDescent="0.2">
      <c r="A29" s="62" t="s">
        <v>25</v>
      </c>
      <c r="B29" s="63"/>
      <c r="C29" s="63"/>
      <c r="D29" s="59">
        <v>13</v>
      </c>
      <c r="E29" s="60">
        <v>0</v>
      </c>
      <c r="F29" s="61">
        <f t="shared" si="0"/>
        <v>0</v>
      </c>
    </row>
    <row r="30" spans="1:6" x14ac:dyDescent="0.2">
      <c r="A30" s="62" t="s">
        <v>26</v>
      </c>
      <c r="B30" s="63"/>
      <c r="C30" s="63"/>
      <c r="D30" s="59">
        <v>14</v>
      </c>
      <c r="E30" s="60">
        <v>1035475</v>
      </c>
      <c r="F30" s="61">
        <f t="shared" si="0"/>
        <v>94.19463236825851</v>
      </c>
    </row>
    <row r="31" spans="1:6" x14ac:dyDescent="0.2">
      <c r="A31" s="62" t="s">
        <v>27</v>
      </c>
      <c r="B31" s="63"/>
      <c r="C31" s="63"/>
      <c r="D31" s="59">
        <v>15</v>
      </c>
      <c r="E31" s="60">
        <v>0</v>
      </c>
      <c r="F31" s="61">
        <f t="shared" si="0"/>
        <v>0</v>
      </c>
    </row>
    <row r="32" spans="1:6" hidden="1" x14ac:dyDescent="0.2">
      <c r="A32" s="64" t="s">
        <v>28</v>
      </c>
      <c r="B32" s="65"/>
      <c r="C32" s="65"/>
      <c r="D32" s="66">
        <v>24</v>
      </c>
      <c r="E32" s="67">
        <v>0</v>
      </c>
      <c r="F32" s="68">
        <f t="shared" si="0"/>
        <v>0</v>
      </c>
    </row>
    <row r="33" spans="1:6" ht="12.75" customHeight="1" thickBot="1" x14ac:dyDescent="0.25">
      <c r="A33" s="69" t="s">
        <v>29</v>
      </c>
      <c r="B33" s="70"/>
      <c r="C33" s="70"/>
      <c r="D33" s="71">
        <v>24</v>
      </c>
      <c r="E33" s="72">
        <v>22490</v>
      </c>
      <c r="F33" s="73">
        <f>E33/$E$21*100</f>
        <v>2.0458603848109647</v>
      </c>
    </row>
    <row r="34" spans="1:6" x14ac:dyDescent="0.2">
      <c r="A34" s="74"/>
      <c r="B34" s="75"/>
      <c r="C34" s="75"/>
      <c r="D34" s="76"/>
      <c r="E34" s="77"/>
      <c r="F34" s="78"/>
    </row>
    <row r="35" spans="1:6" x14ac:dyDescent="0.2">
      <c r="A35" s="74"/>
      <c r="B35" s="75"/>
      <c r="C35" s="75"/>
      <c r="D35" s="76"/>
      <c r="E35" s="77"/>
      <c r="F35" s="78"/>
    </row>
    <row r="36" spans="1:6" ht="15.75" x14ac:dyDescent="0.2">
      <c r="A36" s="79" t="s">
        <v>30</v>
      </c>
      <c r="B36" s="80"/>
      <c r="C36" s="80"/>
      <c r="D36" s="80"/>
      <c r="E36" s="80"/>
      <c r="F36" s="80"/>
    </row>
    <row r="37" spans="1:6" ht="13.5" thickBot="1" x14ac:dyDescent="0.25">
      <c r="B37" s="81"/>
      <c r="C37" s="81"/>
      <c r="D37" s="82"/>
      <c r="E37" s="83"/>
      <c r="F37" s="84"/>
    </row>
    <row r="38" spans="1:6" ht="21" customHeight="1" x14ac:dyDescent="0.2">
      <c r="A38" s="125" t="s">
        <v>31</v>
      </c>
      <c r="B38" s="128" t="s">
        <v>13</v>
      </c>
      <c r="C38" s="130" t="s">
        <v>32</v>
      </c>
      <c r="D38" s="131"/>
      <c r="E38" s="130" t="s">
        <v>33</v>
      </c>
      <c r="F38" s="131"/>
    </row>
    <row r="39" spans="1:6" ht="20.25" customHeight="1" x14ac:dyDescent="0.2">
      <c r="A39" s="126"/>
      <c r="B39" s="129"/>
      <c r="C39" s="85" t="s">
        <v>34</v>
      </c>
      <c r="D39" s="86" t="s">
        <v>35</v>
      </c>
      <c r="E39" s="85" t="s">
        <v>34</v>
      </c>
      <c r="F39" s="86" t="s">
        <v>35</v>
      </c>
    </row>
    <row r="40" spans="1:6" ht="15" customHeight="1" thickBot="1" x14ac:dyDescent="0.25">
      <c r="A40" s="127"/>
      <c r="B40" s="118"/>
      <c r="C40" s="132" t="s">
        <v>51</v>
      </c>
      <c r="D40" s="132"/>
      <c r="E40" s="132"/>
      <c r="F40" s="133"/>
    </row>
    <row r="41" spans="1:6" ht="12.75" customHeight="1" x14ac:dyDescent="0.2">
      <c r="A41" s="87" t="s">
        <v>36</v>
      </c>
      <c r="B41" s="88">
        <v>1</v>
      </c>
      <c r="C41" s="89">
        <v>45720665</v>
      </c>
      <c r="D41" s="90">
        <v>14345294</v>
      </c>
      <c r="E41" s="89">
        <v>44081257.549999997</v>
      </c>
      <c r="F41" s="91">
        <v>13887596.390000001</v>
      </c>
    </row>
    <row r="42" spans="1:6" x14ac:dyDescent="0.2">
      <c r="A42" s="74"/>
      <c r="B42" s="81"/>
      <c r="C42" s="81"/>
      <c r="D42" s="82"/>
      <c r="E42" s="83"/>
      <c r="F42" s="84"/>
    </row>
    <row r="43" spans="1:6" x14ac:dyDescent="0.2">
      <c r="A43" s="74"/>
      <c r="B43" s="81"/>
      <c r="C43" s="81"/>
      <c r="D43" s="82"/>
      <c r="E43" s="83"/>
      <c r="F43" s="84"/>
    </row>
    <row r="44" spans="1:6" ht="15.75" x14ac:dyDescent="0.2">
      <c r="A44" s="79" t="s">
        <v>37</v>
      </c>
      <c r="B44" s="81"/>
      <c r="C44" s="81"/>
      <c r="D44" s="82"/>
      <c r="E44" s="83"/>
      <c r="F44" s="84"/>
    </row>
    <row r="45" spans="1:6" ht="13.5" thickBot="1" x14ac:dyDescent="0.25">
      <c r="A45" s="74"/>
      <c r="B45" s="81"/>
      <c r="C45" s="92"/>
      <c r="D45" s="92"/>
    </row>
    <row r="46" spans="1:6" x14ac:dyDescent="0.2">
      <c r="A46" s="115" t="s">
        <v>31</v>
      </c>
      <c r="B46" s="117" t="s">
        <v>13</v>
      </c>
      <c r="C46" s="119" t="s">
        <v>38</v>
      </c>
      <c r="D46" s="120"/>
      <c r="E46" s="93"/>
      <c r="F46" s="93"/>
    </row>
    <row r="47" spans="1:6" ht="13.5" thickBot="1" x14ac:dyDescent="0.25">
      <c r="A47" s="116"/>
      <c r="B47" s="118"/>
      <c r="C47" s="94" t="s">
        <v>39</v>
      </c>
      <c r="D47" s="95">
        <v>43007</v>
      </c>
      <c r="E47" s="30"/>
      <c r="F47" s="93"/>
    </row>
    <row r="48" spans="1:6" x14ac:dyDescent="0.2">
      <c r="A48" s="87" t="s">
        <v>36</v>
      </c>
      <c r="B48" s="54">
        <v>1</v>
      </c>
      <c r="C48" s="121">
        <v>1076399590.4400001</v>
      </c>
      <c r="D48" s="122"/>
      <c r="E48" s="96"/>
      <c r="F48" s="96"/>
    </row>
    <row r="49" spans="1:6" x14ac:dyDescent="0.2">
      <c r="A49" s="74"/>
      <c r="B49" s="81"/>
      <c r="C49" s="81"/>
      <c r="D49" s="82"/>
      <c r="E49" s="83"/>
      <c r="F49" s="84"/>
    </row>
    <row r="50" spans="1:6" x14ac:dyDescent="0.2">
      <c r="A50" s="74"/>
      <c r="B50" s="81"/>
      <c r="C50" s="81"/>
      <c r="D50" s="82"/>
      <c r="E50" s="83"/>
      <c r="F50" s="84"/>
    </row>
    <row r="51" spans="1:6" ht="51" x14ac:dyDescent="0.25">
      <c r="A51" s="97" t="s">
        <v>40</v>
      </c>
      <c r="B51" s="98"/>
      <c r="C51" s="98"/>
      <c r="D51" s="99"/>
      <c r="E51" s="99"/>
      <c r="F51" s="10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2016-12-07T09:39:27Z</cp:lastPrinted>
  <dcterms:created xsi:type="dcterms:W3CDTF">2016-02-10T10:31:26Z</dcterms:created>
  <dcterms:modified xsi:type="dcterms:W3CDTF">2018-01-08T09:08:22Z</dcterms:modified>
</cp:coreProperties>
</file>