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95" windowWidth="22755" windowHeight="9180" firstSheet="5" activeTab="11"/>
  </bookViews>
  <sheets>
    <sheet name="leden 2016" sheetId="4" r:id="rId1"/>
    <sheet name="únor 2016" sheetId="5" r:id="rId2"/>
    <sheet name="březen 2016" sheetId="6" r:id="rId3"/>
    <sheet name="duben 2016" sheetId="7" r:id="rId4"/>
    <sheet name="květen 2016" sheetId="8" r:id="rId5"/>
    <sheet name="červen 2016" sheetId="9" r:id="rId6"/>
    <sheet name="červenec 2016" sheetId="10" r:id="rId7"/>
    <sheet name="srpen 2016" sheetId="11" r:id="rId8"/>
    <sheet name="září 2016" sheetId="12" r:id="rId9"/>
    <sheet name="říjen 2016" sheetId="13" r:id="rId10"/>
    <sheet name="listopad 2016" sheetId="1" r:id="rId11"/>
    <sheet name="prosinec 2016" sheetId="14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A46" i="14" l="1"/>
  <c r="F37" i="14"/>
  <c r="E27" i="14"/>
  <c r="E24" i="14"/>
  <c r="E21" i="14"/>
  <c r="E20" i="14" l="1"/>
  <c r="F24" i="14" s="1"/>
  <c r="A46" i="1"/>
  <c r="F37" i="1"/>
  <c r="E27" i="1"/>
  <c r="E24" i="1"/>
  <c r="E21" i="1"/>
  <c r="F29" i="14" l="1"/>
  <c r="F22" i="14"/>
  <c r="F31" i="14"/>
  <c r="F27" i="14"/>
  <c r="F25" i="14"/>
  <c r="F21" i="14"/>
  <c r="E20" i="1"/>
  <c r="F31" i="1" s="1"/>
  <c r="A46" i="13"/>
  <c r="F37" i="13"/>
  <c r="E27" i="13"/>
  <c r="E24" i="13"/>
  <c r="E21" i="13"/>
  <c r="F20" i="14" l="1"/>
  <c r="F24" i="1"/>
  <c r="F29" i="1"/>
  <c r="F22" i="1"/>
  <c r="F25" i="1"/>
  <c r="F27" i="1"/>
  <c r="F21" i="1"/>
  <c r="F20" i="1" s="1"/>
  <c r="F24" i="13"/>
  <c r="E20" i="13"/>
  <c r="A46" i="12"/>
  <c r="F37" i="12"/>
  <c r="E27" i="12"/>
  <c r="E24" i="12"/>
  <c r="E21" i="12"/>
  <c r="F29" i="13" l="1"/>
  <c r="F22" i="13"/>
  <c r="F31" i="13"/>
  <c r="F27" i="13"/>
  <c r="F25" i="13"/>
  <c r="F21" i="13"/>
  <c r="E20" i="12"/>
  <c r="F24" i="12" s="1"/>
  <c r="A46" i="11"/>
  <c r="F37" i="11"/>
  <c r="E27" i="11"/>
  <c r="E24" i="11"/>
  <c r="E21" i="11"/>
  <c r="F20" i="13" l="1"/>
  <c r="F29" i="12"/>
  <c r="F22" i="12"/>
  <c r="F31" i="12"/>
  <c r="F27" i="12"/>
  <c r="F25" i="12"/>
  <c r="F21" i="12"/>
  <c r="E20" i="11"/>
  <c r="F24" i="11" s="1"/>
  <c r="A46" i="10"/>
  <c r="F37" i="10"/>
  <c r="E27" i="10"/>
  <c r="E24" i="10"/>
  <c r="E21" i="10"/>
  <c r="F20" i="12" l="1"/>
  <c r="F29" i="11"/>
  <c r="F22" i="11"/>
  <c r="F31" i="11"/>
  <c r="F27" i="11"/>
  <c r="F25" i="11"/>
  <c r="F21" i="11"/>
  <c r="E20" i="10"/>
  <c r="F31" i="10" s="1"/>
  <c r="A46" i="9"/>
  <c r="F37" i="9"/>
  <c r="E27" i="9"/>
  <c r="E24" i="9"/>
  <c r="E21" i="9"/>
  <c r="F20" i="11" l="1"/>
  <c r="F25" i="10"/>
  <c r="F24" i="10"/>
  <c r="F21" i="10"/>
  <c r="F29" i="10"/>
  <c r="F22" i="10"/>
  <c r="F27" i="10"/>
  <c r="F21" i="9"/>
  <c r="E20" i="9"/>
  <c r="F31" i="9" s="1"/>
  <c r="F27" i="9"/>
  <c r="F22" i="9"/>
  <c r="F24" i="9"/>
  <c r="F20" i="9" s="1"/>
  <c r="F29" i="9"/>
  <c r="F25" i="9"/>
  <c r="E20" i="8"/>
  <c r="A46" i="8"/>
  <c r="F37" i="8"/>
  <c r="E27" i="8"/>
  <c r="E24" i="8"/>
  <c r="E21" i="8"/>
  <c r="F20" i="10" l="1"/>
  <c r="A46" i="7"/>
  <c r="F37" i="7"/>
  <c r="E27" i="7"/>
  <c r="E24" i="7"/>
  <c r="E21" i="7"/>
  <c r="F31" i="8" l="1"/>
  <c r="F27" i="8"/>
  <c r="F29" i="8"/>
  <c r="F22" i="8"/>
  <c r="F25" i="8"/>
  <c r="F21" i="8"/>
  <c r="F24" i="8"/>
  <c r="E20" i="7"/>
  <c r="F27" i="7" s="1"/>
  <c r="A46" i="6"/>
  <c r="F37" i="6"/>
  <c r="E27" i="6"/>
  <c r="E24" i="6"/>
  <c r="E21" i="6"/>
  <c r="F20" i="8" l="1"/>
  <c r="F31" i="7"/>
  <c r="F25" i="7"/>
  <c r="F24" i="7"/>
  <c r="F22" i="7"/>
  <c r="F29" i="7"/>
  <c r="F21" i="7"/>
  <c r="F20" i="7" s="1"/>
  <c r="E20" i="6"/>
  <c r="F31" i="6" s="1"/>
  <c r="A46" i="5"/>
  <c r="F37" i="5"/>
  <c r="E27" i="5"/>
  <c r="E24" i="5"/>
  <c r="E21" i="5"/>
  <c r="F25" i="6" l="1"/>
  <c r="F24" i="6"/>
  <c r="F21" i="6"/>
  <c r="F29" i="6"/>
  <c r="F22" i="6"/>
  <c r="F27" i="6"/>
  <c r="F20" i="6" s="1"/>
  <c r="F24" i="5"/>
  <c r="E20" i="5"/>
  <c r="A46" i="4"/>
  <c r="F29" i="5" l="1"/>
  <c r="F22" i="5"/>
  <c r="F31" i="5"/>
  <c r="F27" i="5"/>
  <c r="F25" i="5"/>
  <c r="F21" i="5"/>
  <c r="F37" i="4"/>
  <c r="E27" i="4"/>
  <c r="E24" i="4"/>
  <c r="E21" i="4"/>
  <c r="F20" i="5" l="1"/>
  <c r="E20" i="4"/>
  <c r="F31" i="4" s="1"/>
  <c r="F29" i="4" l="1"/>
  <c r="F24" i="4"/>
  <c r="F21" i="4"/>
  <c r="F22" i="4"/>
  <c r="F25" i="4"/>
  <c r="F27" i="4"/>
  <c r="F20" i="4" l="1"/>
</calcChain>
</file>

<file path=xl/sharedStrings.xml><?xml version="1.0" encoding="utf-8"?>
<sst xmlns="http://schemas.openxmlformats.org/spreadsheetml/2006/main" count="552" uniqueCount="54">
  <si>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</si>
  <si>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</si>
  <si>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</si>
  <si>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high-yield dluhopisů</t>
  </si>
  <si>
    <t>ISIN</t>
  </si>
  <si>
    <t>CZ0008474848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</si>
  <si>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</si>
  <si>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</si>
  <si>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</si>
  <si>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</si>
  <si>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</si>
  <si>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</si>
  <si>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</si>
  <si>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</si>
  <si>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</si>
  <si>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</si>
  <si>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</si>
  <si>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</si>
  <si>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</si>
  <si>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</si>
  <si>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</si>
  <si>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</si>
  <si>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</si>
  <si>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</si>
  <si>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</si>
  <si>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</si>
  <si>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</si>
  <si>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</si>
  <si>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</si>
  <si>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</si>
  <si>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</si>
  <si>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</si>
  <si>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</si>
  <si>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</si>
  <si>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</si>
  <si>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</si>
  <si>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</si>
  <si>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</si>
  <si>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</si>
  <si>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</si>
  <si>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 xml:space="preserve">Měsíční informace fondu kolektivního investování dle § 239 odst. 1 písm a) </t>
  </si>
  <si>
    <t>ISIN třídy</t>
  </si>
  <si>
    <t>Aktuální hodnota fondového kapitálu (Kč)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</si>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</sst>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9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29" xfId="0" applyFont="1" applyFill="1" applyBorder="1" applyAlignment="1">
      <alignment vertical="center"/>
    </xf>
    <xf numFmtId="0" fontId="22" fillId="0" borderId="29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0" xfId="0" applyNumberFormat="1" applyFont="1" applyFill="1" applyBorder="1" applyAlignment="1">
      <alignment horizontal="left" vertical="center" indent="1"/>
    </xf>
    <xf numFmtId="0" fontId="17" fillId="0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22" fillId="0" borderId="17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opLeftCell="A31" workbookViewId="0">
      <selection activeCell="P18" sqref="P1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42400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160723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6342</v>
      </c>
      <c r="F21" s="62">
        <f>E21/E20*100</f>
        <v>3.945919376816013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6342</v>
      </c>
      <c r="F22" s="62">
        <f>E22/$E$20*100</f>
        <v>3.945919376816013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154364</v>
      </c>
      <c r="F27" s="62">
        <f>E27/E20*100</f>
        <v>96.043503418925724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154364</v>
      </c>
      <c r="F29" s="62">
        <f>E29/E20*100</f>
        <v>96.043503418925724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17</v>
      </c>
      <c r="F31" s="70">
        <f>E31/E20*100</f>
        <v>1.0577204258257996E-2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39</v>
      </c>
      <c r="F37" s="86">
        <f>F19</f>
        <v>42400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27452782</v>
      </c>
      <c r="F38" s="90">
        <v>27077913.190000001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242849</v>
      </c>
      <c r="F39" s="94">
        <v>240675.39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42398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160562743.47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sqref="A1:XFD104857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42674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842560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35410</v>
      </c>
      <c r="F21" s="62">
        <f>E21/E20*100</f>
        <v>4.2026680592480066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35410</v>
      </c>
      <c r="F22" s="62">
        <f>E22/$E$20*100</f>
        <v>4.2026680592480066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806880</v>
      </c>
      <c r="F27" s="62">
        <f>E27/E20*100</f>
        <v>95.765286745157624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806880</v>
      </c>
      <c r="F29" s="62">
        <f>E29/E20*100</f>
        <v>95.765286745157624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270</v>
      </c>
      <c r="F31" s="70">
        <f>E31/E20*100</f>
        <v>3.2045195594379038E-2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51</v>
      </c>
      <c r="F37" s="86">
        <f>F19</f>
        <v>42674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68191383</v>
      </c>
      <c r="F38" s="90">
        <v>71507451.549999997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16627572</v>
      </c>
      <c r="F39" s="94">
        <v>17427812.780000001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42674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837006995.80999994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G9" sqref="G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42704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924871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36527</v>
      </c>
      <c r="F21" s="62">
        <f>E21/E20*100</f>
        <v>3.9494156482363483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36527</v>
      </c>
      <c r="F22" s="62">
        <f>E22/$E$20*100</f>
        <v>3.9494156482363483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888159</v>
      </c>
      <c r="F27" s="62">
        <f>E27/E20*100</f>
        <v>96.030581562185418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888159</v>
      </c>
      <c r="F29" s="62">
        <f>E29/E20*100</f>
        <v>96.030581562185418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185</v>
      </c>
      <c r="F31" s="70">
        <f>E31/E20*100</f>
        <v>2.0002789578222258E-2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52</v>
      </c>
      <c r="F37" s="86">
        <f>F19</f>
        <v>42704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96638408</v>
      </c>
      <c r="F38" s="90">
        <v>101119638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12088978</v>
      </c>
      <c r="F39" s="94">
        <v>12655856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42704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919145457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activeCell="J21" sqref="J2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42735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968754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32965</v>
      </c>
      <c r="F21" s="62">
        <f>E21/E20*100</f>
        <v>3.4028246593046325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32965</v>
      </c>
      <c r="F22" s="62">
        <f>E22/$E$20*100</f>
        <v>3.4028246593046325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935504</v>
      </c>
      <c r="F27" s="62">
        <f>E27/E20*100</f>
        <v>96.567756107329615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935504</v>
      </c>
      <c r="F29" s="62">
        <f>E29/E20*100</f>
        <v>96.567756107329615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285</v>
      </c>
      <c r="F31" s="70">
        <f>E31/E20*100</f>
        <v>2.9419233365746103E-2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53</v>
      </c>
      <c r="F37" s="86">
        <f>F19</f>
        <v>42735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41677425</v>
      </c>
      <c r="F38" s="90">
        <v>43723465.380000003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12787799</v>
      </c>
      <c r="F39" s="94">
        <v>13417038.25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42731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958305796.12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H6" sqref="H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42429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214145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13272</v>
      </c>
      <c r="F21" s="62">
        <f>E21/E20*100</f>
        <v>6.1976698031707489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13272</v>
      </c>
      <c r="F22" s="62">
        <f>E22/$E$20*100</f>
        <v>6.1976698031707489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200834</v>
      </c>
      <c r="F27" s="62">
        <f>E27/E20*100</f>
        <v>93.784118237642716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200834</v>
      </c>
      <c r="F29" s="62">
        <f>E29/E20*100</f>
        <v>93.784118237642716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39</v>
      </c>
      <c r="F31" s="70">
        <f>E31/E20*100</f>
        <v>1.8211959186532491E-2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42429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56965110</v>
      </c>
      <c r="F38" s="90">
        <v>55892768.93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1754635</v>
      </c>
      <c r="F39" s="94">
        <v>1717704.19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42429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213756275.5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F45" sqref="F4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42460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264014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27622</v>
      </c>
      <c r="F21" s="62">
        <f>E21/E20*100</f>
        <v>10.462323967668381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27622</v>
      </c>
      <c r="F22" s="62">
        <f>E22/$E$20*100</f>
        <v>10.462323967668381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236329</v>
      </c>
      <c r="F27" s="62">
        <f>E27/E20*100</f>
        <v>89.513813661396739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236329</v>
      </c>
      <c r="F29" s="62">
        <f>E29/E20*100</f>
        <v>89.513813661396739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63</v>
      </c>
      <c r="F31" s="70">
        <f>E31/E20*100</f>
        <v>2.3862370934874665E-2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42460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33267138</v>
      </c>
      <c r="F38" s="90">
        <v>33282105.550000001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771074</v>
      </c>
      <c r="F39" s="94">
        <v>769020.41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42460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253104754.88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F45" sqref="F4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42490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284245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17451</v>
      </c>
      <c r="F21" s="62">
        <f>E21/E20*100</f>
        <v>6.1394219775193939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17451</v>
      </c>
      <c r="F22" s="62">
        <f>E22/$E$20*100</f>
        <v>6.1394219775193939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266694</v>
      </c>
      <c r="F27" s="62">
        <f>E27/E20*100</f>
        <v>93.82539710461046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266694</v>
      </c>
      <c r="F29" s="62">
        <f>E29/E20*100</f>
        <v>93.82539710461046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100</v>
      </c>
      <c r="F31" s="70">
        <f>E31/E20*100</f>
        <v>3.5180917870147231E-2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42490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28921127</v>
      </c>
      <c r="F38" s="90">
        <v>29401518.48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3187064</v>
      </c>
      <c r="F39" s="94">
        <v>3239826.41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42489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282686204.98000002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F43" sqref="F4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42521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328806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22342</v>
      </c>
      <c r="F21" s="62">
        <f>E21/E20*100</f>
        <v>6.7948881711404301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22342</v>
      </c>
      <c r="F22" s="62">
        <f>E22/$E$20*100</f>
        <v>6.7948881711404301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306380</v>
      </c>
      <c r="F27" s="62">
        <f>E27/E20*100</f>
        <v>93.179564849789841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306380</v>
      </c>
      <c r="F29" s="62">
        <f>E29/E20*100</f>
        <v>93.179564849789841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84</v>
      </c>
      <c r="F31" s="70">
        <f>E31/E20*100</f>
        <v>2.5546979069725004E-2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42521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45009258</v>
      </c>
      <c r="F38" s="90">
        <v>45835104.520000003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1163620</v>
      </c>
      <c r="F39" s="94">
        <v>1184654.1499999999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42521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327186271.19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E47" sqref="E4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42551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392160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23530</v>
      </c>
      <c r="F21" s="62">
        <f>E21/E20*100</f>
        <v>6.0001019991840066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23530</v>
      </c>
      <c r="F22" s="62">
        <f>E22/$E$20*100</f>
        <v>6.0001019991840066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368415</v>
      </c>
      <c r="F27" s="62">
        <f>E27/E20*100</f>
        <v>93.945073439412482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368415</v>
      </c>
      <c r="F29" s="62">
        <f>E29/E20*100</f>
        <v>93.945073439412482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215</v>
      </c>
      <c r="F31" s="70">
        <f>E31/E20*100</f>
        <v>5.4824561403508769E-2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42551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66810267</v>
      </c>
      <c r="F38" s="90">
        <v>68360731.359999999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4645943</v>
      </c>
      <c r="F39" s="94">
        <v>4745810.1100000003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42551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389387795.07999998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opLeftCell="A10" workbookViewId="0">
      <selection activeCell="F46" sqref="F4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42582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453603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22048</v>
      </c>
      <c r="F21" s="62">
        <f>E21/E20*100</f>
        <v>4.8606380469264971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22048</v>
      </c>
      <c r="F22" s="62">
        <f>E22/$E$20*100</f>
        <v>4.8606380469264971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431194</v>
      </c>
      <c r="F27" s="62">
        <f>E27/E20*100</f>
        <v>95.059776941510535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431194</v>
      </c>
      <c r="F29" s="62">
        <f>E29/E20*100</f>
        <v>95.059776941510535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361</v>
      </c>
      <c r="F31" s="70">
        <f>E31/E20*100</f>
        <v>7.9585011562974678E-2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42582</v>
      </c>
    </row>
    <row r="38" spans="1:6" x14ac:dyDescent="0.2">
      <c r="A38" s="58" t="s">
        <v>36</v>
      </c>
      <c r="B38" s="87"/>
      <c r="C38" s="87"/>
      <c r="D38" s="88">
        <v>1</v>
      </c>
      <c r="E38" s="89">
        <v>55000018</v>
      </c>
      <c r="F38" s="90">
        <v>56350309.119999997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3077590</v>
      </c>
      <c r="F39" s="94">
        <v>3171958.74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42580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450761392.89999998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G46" sqref="G4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42613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644207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37175</v>
      </c>
      <c r="F21" s="62">
        <f>E21/E20*100</f>
        <v>5.7706606727340741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37175</v>
      </c>
      <c r="F22" s="62">
        <f>E22/$E$20*100</f>
        <v>5.7706606727340741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606806</v>
      </c>
      <c r="F27" s="62">
        <f>E27/E20*100</f>
        <v>94.194257435886286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606806</v>
      </c>
      <c r="F29" s="62">
        <f>E29/E20*100</f>
        <v>94.194257435886286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226</v>
      </c>
      <c r="F31" s="70">
        <f>E31/E20*100</f>
        <v>3.5081891379634182E-2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42613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180666502</v>
      </c>
      <c r="F38" s="90">
        <v>188656452.15000001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6204384</v>
      </c>
      <c r="F39" s="94">
        <v>6482494.6699999999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42613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639931321.62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E56" sqref="E5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42643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799170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43309</v>
      </c>
      <c r="F21" s="62">
        <f>E21/E20*100</f>
        <v>5.4192474692493464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43309</v>
      </c>
      <c r="F22" s="62">
        <f>E22/$E$20*100</f>
        <v>5.4192474692493464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755310</v>
      </c>
      <c r="F27" s="62">
        <f>E27/E20*100</f>
        <v>94.511805998723673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755310</v>
      </c>
      <c r="F29" s="62">
        <f>E29/E20*100</f>
        <v>94.511805998723673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551</v>
      </c>
      <c r="F31" s="70">
        <f>E31/E20*100</f>
        <v>6.8946532026977994E-2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42643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144999387</v>
      </c>
      <c r="F38" s="90">
        <v>152271100.96000001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8660904</v>
      </c>
      <c r="F39" s="94">
        <v>9057875.6500000004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105" t="s">
        <v>40</v>
      </c>
      <c r="B42" s="106"/>
      <c r="C42" s="106"/>
      <c r="D42" s="107"/>
      <c r="E42" s="108"/>
      <c r="F42" s="109"/>
    </row>
    <row r="43" spans="1:6" customFormat="1" ht="15.75" thickBot="1" x14ac:dyDescent="0.3">
      <c r="A43" s="110"/>
      <c r="B43" s="106"/>
      <c r="C43" s="111"/>
      <c r="D43" s="111"/>
    </row>
    <row r="44" spans="1:6" customFormat="1" ht="15.75" customHeight="1" x14ac:dyDescent="0.25">
      <c r="A44" s="120" t="s">
        <v>41</v>
      </c>
      <c r="B44" s="122" t="s">
        <v>16</v>
      </c>
      <c r="C44" s="112" t="s">
        <v>42</v>
      </c>
      <c r="D44" s="113"/>
      <c r="E44" s="114"/>
      <c r="F44" s="115"/>
    </row>
    <row r="45" spans="1:6" customFormat="1" ht="15.75" customHeight="1" thickBot="1" x14ac:dyDescent="0.3">
      <c r="A45" s="121"/>
      <c r="B45" s="123"/>
      <c r="C45" s="124" t="s">
        <v>19</v>
      </c>
      <c r="D45" s="125"/>
      <c r="E45" s="116">
        <v>42643</v>
      </c>
      <c r="F45" s="115"/>
    </row>
    <row r="46" spans="1:6" customFormat="1" ht="15.75" thickBot="1" x14ac:dyDescent="0.3">
      <c r="A46" s="117" t="str">
        <f>+B8</f>
        <v>CZ0008474848</v>
      </c>
      <c r="B46" s="118">
        <v>1</v>
      </c>
      <c r="C46" s="126">
        <v>780602346.89999998</v>
      </c>
      <c r="D46" s="127"/>
      <c r="E46" s="128"/>
      <c r="F46" s="119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99"/>
      <c r="F48" s="98"/>
    </row>
    <row r="49" spans="1:6" ht="51" x14ac:dyDescent="0.25">
      <c r="A49" s="100" t="s">
        <v>38</v>
      </c>
      <c r="B49" s="101"/>
      <c r="C49" s="101"/>
      <c r="D49" s="102"/>
      <c r="E49" s="102"/>
      <c r="F49" s="103"/>
    </row>
    <row r="51" spans="1:6" x14ac:dyDescent="0.2">
      <c r="B51" s="104"/>
      <c r="C51" s="104"/>
    </row>
    <row r="54" spans="1:6" x14ac:dyDescent="0.2">
      <c r="C54" s="104"/>
      <c r="E54" s="104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2016</vt:lpstr>
      <vt:lpstr>únor 2016</vt:lpstr>
      <vt:lpstr>březen 2016</vt:lpstr>
      <vt:lpstr>duben 2016</vt:lpstr>
      <vt:lpstr>květen 2016</vt:lpstr>
      <vt:lpstr>červen 2016</vt:lpstr>
      <vt:lpstr>červenec 2016</vt:lpstr>
      <vt:lpstr>srpen 2016</vt:lpstr>
      <vt:lpstr>září 2016</vt:lpstr>
      <vt:lpstr>říjen 2016</vt:lpstr>
      <vt:lpstr>listopad 2016</vt:lpstr>
      <vt:lpstr>prosinec 2016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2016-12-07T09:20:48Z</cp:lastPrinted>
  <dcterms:created xsi:type="dcterms:W3CDTF">2016-02-10T09:32:24Z</dcterms:created>
  <dcterms:modified xsi:type="dcterms:W3CDTF">2017-01-09T13:20:46Z</dcterms:modified>
</cp:coreProperties>
</file>