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150" windowWidth="22995" windowHeight="9525" tabRatio="932" firstSheet="5" activeTab="11"/>
  </bookViews>
  <sheets>
    <sheet name="leden 2019" sheetId="15" r:id="rId1"/>
    <sheet name="únor 2019" sheetId="16" r:id="rId2"/>
    <sheet name="březen 2019" sheetId="17" r:id="rId3"/>
    <sheet name="duben 2019" sheetId="18" r:id="rId4"/>
    <sheet name="květen 2019" sheetId="19" r:id="rId5"/>
    <sheet name="červen 2019" sheetId="20" r:id="rId6"/>
    <sheet name="červenec 2019" sheetId="21" r:id="rId7"/>
    <sheet name="srpen 2019" sheetId="22" r:id="rId8"/>
    <sheet name="září 2019" sheetId="23" r:id="rId9"/>
    <sheet name="říjen 2019" sheetId="24" r:id="rId10"/>
    <sheet name="listopad 2019" sheetId="25" r:id="rId11"/>
    <sheet name="prosinec 2019" sheetId="26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A46" i="26" l="1"/>
  <c r="F37" i="26"/>
  <c r="E27" i="26"/>
  <c r="E24" i="26"/>
  <c r="E21" i="26"/>
  <c r="E20" i="26" l="1"/>
  <c r="A46" i="25"/>
  <c r="F37" i="25"/>
  <c r="E27" i="25"/>
  <c r="E24" i="25"/>
  <c r="E21" i="25"/>
  <c r="F31" i="26" l="1"/>
  <c r="F25" i="26"/>
  <c r="F22" i="26"/>
  <c r="F29" i="26"/>
  <c r="F24" i="26"/>
  <c r="F23" i="26"/>
  <c r="F21" i="26"/>
  <c r="F27" i="26"/>
  <c r="E20" i="25"/>
  <c r="F29" i="25" s="1"/>
  <c r="F21" i="25"/>
  <c r="F25" i="25"/>
  <c r="F31" i="25"/>
  <c r="A46" i="24"/>
  <c r="F37" i="24"/>
  <c r="E27" i="24"/>
  <c r="E24" i="24"/>
  <c r="E21" i="24"/>
  <c r="E20" i="24"/>
  <c r="F29" i="24" s="1"/>
  <c r="F20" i="26" l="1"/>
  <c r="F23" i="25"/>
  <c r="F27" i="25"/>
  <c r="F22" i="25"/>
  <c r="F24" i="25"/>
  <c r="F20" i="25"/>
  <c r="F24" i="24"/>
  <c r="F21" i="24"/>
  <c r="F22" i="24"/>
  <c r="F25" i="24"/>
  <c r="F27" i="24"/>
  <c r="F31" i="24"/>
  <c r="F23" i="24"/>
  <c r="A46" i="23"/>
  <c r="F37" i="23"/>
  <c r="E27" i="23"/>
  <c r="E24" i="23"/>
  <c r="E21" i="23"/>
  <c r="F20" i="24" l="1"/>
  <c r="E20" i="23"/>
  <c r="A46" i="22"/>
  <c r="F37" i="22"/>
  <c r="E27" i="22"/>
  <c r="E24" i="22"/>
  <c r="E21" i="22"/>
  <c r="F31" i="23" l="1"/>
  <c r="F25" i="23"/>
  <c r="F22" i="23"/>
  <c r="F29" i="23"/>
  <c r="F24" i="23"/>
  <c r="F23" i="23"/>
  <c r="F21" i="23"/>
  <c r="F27" i="23"/>
  <c r="E20" i="22"/>
  <c r="F27" i="22" s="1"/>
  <c r="A46" i="21"/>
  <c r="F37" i="21"/>
  <c r="E27" i="21"/>
  <c r="E24" i="21"/>
  <c r="E21" i="21"/>
  <c r="F20" i="23" l="1"/>
  <c r="F31" i="22"/>
  <c r="F25" i="22"/>
  <c r="F22" i="22"/>
  <c r="F29" i="22"/>
  <c r="F24" i="22"/>
  <c r="F23" i="22"/>
  <c r="F21" i="22"/>
  <c r="F20" i="22" s="1"/>
  <c r="E20" i="21"/>
  <c r="A46" i="20"/>
  <c r="F37" i="20"/>
  <c r="E27" i="20"/>
  <c r="E24" i="20"/>
  <c r="E21" i="20"/>
  <c r="F31" i="21" l="1"/>
  <c r="F25" i="21"/>
  <c r="F22" i="21"/>
  <c r="F29" i="21"/>
  <c r="F24" i="21"/>
  <c r="F23" i="21"/>
  <c r="F21" i="21"/>
  <c r="F27" i="21"/>
  <c r="E20" i="20"/>
  <c r="A46" i="19"/>
  <c r="F37" i="19"/>
  <c r="E27" i="19"/>
  <c r="E24" i="19"/>
  <c r="E21" i="19"/>
  <c r="F20" i="21" l="1"/>
  <c r="F31" i="20"/>
  <c r="F25" i="20"/>
  <c r="F22" i="20"/>
  <c r="F29" i="20"/>
  <c r="F24" i="20"/>
  <c r="F23" i="20"/>
  <c r="F21" i="20"/>
  <c r="F27" i="20"/>
  <c r="E20" i="19"/>
  <c r="E27" i="18"/>
  <c r="E20" i="18" s="1"/>
  <c r="F29" i="18" s="1"/>
  <c r="E21" i="18"/>
  <c r="A46" i="18"/>
  <c r="F37" i="18"/>
  <c r="E24" i="18"/>
  <c r="F20" i="20" l="1"/>
  <c r="F31" i="19"/>
  <c r="F25" i="19"/>
  <c r="F22" i="19"/>
  <c r="F29" i="19"/>
  <c r="F24" i="19"/>
  <c r="F23" i="19"/>
  <c r="F21" i="19"/>
  <c r="F27" i="19"/>
  <c r="F21" i="18"/>
  <c r="F27" i="18"/>
  <c r="F23" i="18"/>
  <c r="F24" i="18"/>
  <c r="F31" i="18"/>
  <c r="F22" i="18"/>
  <c r="F25" i="18"/>
  <c r="A46" i="17"/>
  <c r="F37" i="17"/>
  <c r="E24" i="17"/>
  <c r="E21" i="17"/>
  <c r="F20" i="19" l="1"/>
  <c r="F20" i="18"/>
  <c r="E20" i="17"/>
  <c r="A46" i="16"/>
  <c r="F37" i="16"/>
  <c r="E27" i="16"/>
  <c r="E24" i="16"/>
  <c r="E21" i="16"/>
  <c r="F31" i="17" l="1"/>
  <c r="F25" i="17"/>
  <c r="F22" i="17"/>
  <c r="F29" i="17"/>
  <c r="F24" i="17"/>
  <c r="F23" i="17"/>
  <c r="F21" i="17"/>
  <c r="F27" i="17"/>
  <c r="E20" i="16"/>
  <c r="F29" i="16" s="1"/>
  <c r="F24" i="16"/>
  <c r="F25" i="16"/>
  <c r="F27" i="16"/>
  <c r="A46" i="15"/>
  <c r="F37" i="15"/>
  <c r="E27" i="15"/>
  <c r="E24" i="15"/>
  <c r="E21" i="15"/>
  <c r="E20" i="15" s="1"/>
  <c r="F29" i="15" s="1"/>
  <c r="F20" i="17" l="1"/>
  <c r="F23" i="16"/>
  <c r="F22" i="16"/>
  <c r="F31" i="16"/>
  <c r="F21" i="16"/>
  <c r="F20" i="16" s="1"/>
  <c r="F24" i="15"/>
  <c r="F21" i="15"/>
  <c r="F22" i="15"/>
  <c r="F25" i="15"/>
  <c r="F27" i="15"/>
  <c r="F31" i="15"/>
  <c r="F23" i="15"/>
  <c r="F20" i="15" l="1"/>
</calcChain>
</file>

<file path=xl/sharedStrings.xml><?xml version="1.0" encoding="utf-8"?>
<sst xmlns="http://schemas.openxmlformats.org/spreadsheetml/2006/main" count="552" uniqueCount="54">
  <si>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</si>
  <si>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</si>
  <si>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</si>
  <si>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high-yield dluhopisů</t>
  </si>
  <si>
    <t>ISIN</t>
  </si>
  <si>
    <t>CZ0008474848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</si>
  <si>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</si>
  <si>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</si>
  <si>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</si>
  <si>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</si>
  <si>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</si>
  <si>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</si>
  <si>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</si>
  <si>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standardní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</si>
  <si>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</si>
  <si>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</si>
  <si>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</si>
  <si>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</si>
  <si>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</si>
  <si>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</si>
  <si>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</si>
  <si>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</si>
  <si>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</si>
  <si>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</si>
  <si>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</si>
  <si>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</si>
  <si>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</si>
  <si>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</si>
  <si>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</si>
  <si>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</si>
  <si>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</si>
  <si>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</si>
  <si>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</si>
  <si>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</si>
  <si>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</si>
  <si>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</si>
  <si>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</si>
  <si>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</si>
  <si>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 xml:space="preserve">Měsíční informace fondu kolektivního investování dle § 239 odst. 1 písm a) </t>
  </si>
  <si>
    <t>ISIN třídy</t>
  </si>
  <si>
    <t>Aktuální hodnota fondového kapitálu (Kč)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</si>
  <si>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</si>
  <si>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</si>
  <si>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>za období 1.2. -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</si>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</sst>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2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4" fontId="1" fillId="0" borderId="0" xfId="1" applyNumberFormat="1"/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7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14" fillId="0" borderId="0" xfId="1" applyFont="1" applyFill="1" applyBorder="1" applyAlignment="1" applyProtection="1">
      <alignment horizontal="right" vertical="center" wrapText="1"/>
    </xf>
    <xf numFmtId="14" fontId="14" fillId="0" borderId="28" xfId="1" applyNumberFormat="1" applyFont="1" applyFill="1" applyBorder="1" applyAlignment="1" applyProtection="1">
      <alignment horizontal="left" vertical="center" wrapText="1"/>
    </xf>
    <xf numFmtId="0" fontId="9" fillId="0" borderId="19" xfId="1" applyFont="1" applyFill="1" applyBorder="1" applyAlignment="1" applyProtection="1">
      <alignment vertical="center" wrapText="1"/>
    </xf>
    <xf numFmtId="0" fontId="17" fillId="0" borderId="18" xfId="1" applyFont="1" applyFill="1" applyBorder="1" applyAlignment="1" applyProtection="1">
      <alignment horizontal="center" vertical="center" wrapText="1"/>
    </xf>
    <xf numFmtId="3" fontId="21" fillId="0" borderId="9" xfId="1" applyNumberFormat="1" applyFont="1" applyBorder="1" applyAlignment="1">
      <alignment horizontal="right" indent="1"/>
    </xf>
    <xf numFmtId="3" fontId="21" fillId="0" borderId="10" xfId="1" applyNumberFormat="1" applyFont="1" applyBorder="1" applyAlignment="1">
      <alignment horizontal="right" indent="1"/>
    </xf>
    <xf numFmtId="0" fontId="9" fillId="0" borderId="24" xfId="1" applyFont="1" applyFill="1" applyBorder="1" applyAlignment="1" applyProtection="1">
      <alignment vertical="center" wrapText="1"/>
    </xf>
    <xf numFmtId="0" fontId="17" fillId="0" borderId="23" xfId="1" applyFont="1" applyFill="1" applyBorder="1" applyAlignment="1" applyProtection="1">
      <alignment horizontal="center" vertical="center" wrapText="1"/>
    </xf>
    <xf numFmtId="3" fontId="21" fillId="0" borderId="26" xfId="1" applyNumberFormat="1" applyFont="1" applyBorder="1" applyAlignment="1">
      <alignment horizontal="right" indent="1"/>
    </xf>
    <xf numFmtId="3" fontId="1" fillId="0" borderId="27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21" fillId="0" borderId="0" xfId="1" applyNumberFormat="1" applyFont="1" applyBorder="1"/>
    <xf numFmtId="3" fontId="1" fillId="0" borderId="0" xfId="1" applyNumberFormat="1" applyFont="1" applyFill="1" applyBorder="1" applyAlignment="1" applyProtection="1">
      <alignment horizontal="right" vertical="center" indent="1"/>
    </xf>
    <xf numFmtId="0" fontId="19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>
      <alignment horizontal="left" vertical="center" indent="1"/>
    </xf>
    <xf numFmtId="0" fontId="21" fillId="0" borderId="0" xfId="0" applyFont="1"/>
    <xf numFmtId="0" fontId="7" fillId="0" borderId="6" xfId="0" applyFont="1" applyFill="1" applyBorder="1" applyAlignment="1">
      <alignment vertical="center"/>
    </xf>
    <xf numFmtId="0" fontId="7" fillId="0" borderId="29" xfId="0" applyFont="1" applyFill="1" applyBorder="1" applyAlignment="1">
      <alignment vertical="center"/>
    </xf>
    <xf numFmtId="0" fontId="22" fillId="0" borderId="29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14" fontId="22" fillId="0" borderId="14" xfId="0" applyNumberFormat="1" applyFont="1" applyFill="1" applyBorder="1" applyAlignment="1">
      <alignment horizontal="left" vertical="center"/>
    </xf>
    <xf numFmtId="1" fontId="1" fillId="0" borderId="30" xfId="0" applyNumberFormat="1" applyFont="1" applyFill="1" applyBorder="1" applyAlignment="1">
      <alignment horizontal="left" vertical="center" indent="1"/>
    </xf>
    <xf numFmtId="0" fontId="17" fillId="0" borderId="30" xfId="0" applyFont="1" applyFill="1" applyBorder="1" applyAlignment="1" applyProtection="1">
      <alignment horizontal="center" vertical="center" wrapText="1"/>
    </xf>
    <xf numFmtId="0" fontId="0" fillId="0" borderId="0" xfId="0" applyBorder="1" applyAlignment="1"/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22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1" fillId="0" borderId="0" xfId="1" applyFont="1"/>
    <xf numFmtId="3" fontId="21" fillId="0" borderId="0" xfId="1" applyNumberFormat="1" applyFont="1" applyBorder="1" applyAlignment="1">
      <alignment horizontal="right"/>
    </xf>
    <xf numFmtId="3" fontId="1" fillId="0" borderId="0" xfId="1" applyNumberFormat="1" applyFont="1" applyFill="1" applyBorder="1" applyAlignment="1" applyProtection="1">
      <alignment horizontal="right" vertical="center"/>
    </xf>
    <xf numFmtId="0" fontId="1" fillId="0" borderId="0" xfId="1" applyBorder="1"/>
    <xf numFmtId="0" fontId="22" fillId="0" borderId="17" xfId="0" applyFont="1" applyFill="1" applyBorder="1" applyAlignment="1">
      <alignment horizontal="center" vertical="center"/>
    </xf>
    <xf numFmtId="0" fontId="22" fillId="0" borderId="25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distributed"/>
    </xf>
    <xf numFmtId="0" fontId="22" fillId="0" borderId="13" xfId="0" applyFont="1" applyFill="1" applyBorder="1" applyAlignment="1">
      <alignment horizontal="center" vertical="distributed"/>
    </xf>
    <xf numFmtId="0" fontId="22" fillId="0" borderId="11" xfId="0" applyFont="1" applyFill="1" applyBorder="1" applyAlignment="1">
      <alignment horizontal="right" vertical="center"/>
    </xf>
    <xf numFmtId="0" fontId="22" fillId="0" borderId="12" xfId="0" applyFont="1" applyFill="1" applyBorder="1" applyAlignment="1">
      <alignment horizontal="right" vertical="center"/>
    </xf>
    <xf numFmtId="3" fontId="0" fillId="0" borderId="11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3" fontId="0" fillId="0" borderId="14" xfId="0" applyNumberFormat="1" applyBorder="1" applyAlignment="1">
      <alignment horizontal="center"/>
    </xf>
  </cellXfs>
  <cellStyles count="3">
    <cellStyle name="Normal" xfId="0" builtinId="0"/>
    <cellStyle name="Normal 2" xfId="1"/>
    <cellStyle name="normální_Denn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1925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J14" sqref="J14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43496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1253240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83810</v>
      </c>
      <c r="F21" s="62">
        <f>E21/E20*100</f>
        <v>6.6874660879001624</v>
      </c>
    </row>
    <row r="22" spans="1:7" x14ac:dyDescent="0.2">
      <c r="A22" s="63" t="s">
        <v>22</v>
      </c>
      <c r="B22" s="64"/>
      <c r="C22" s="64"/>
      <c r="D22" s="60">
        <v>4</v>
      </c>
      <c r="E22" s="61">
        <v>83410</v>
      </c>
      <c r="F22" s="62">
        <f>E22/$E$20*100</f>
        <v>6.6555488174651307</v>
      </c>
    </row>
    <row r="23" spans="1:7" x14ac:dyDescent="0.2">
      <c r="A23" s="63" t="s">
        <v>23</v>
      </c>
      <c r="B23" s="64"/>
      <c r="C23" s="64"/>
      <c r="D23" s="60">
        <v>5</v>
      </c>
      <c r="E23" s="61">
        <v>400</v>
      </c>
      <c r="F23" s="62">
        <f>E23/$E$20*100</f>
        <v>3.1917270435032397E-2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1165826</v>
      </c>
      <c r="F27" s="62">
        <f>E27/E20*100</f>
        <v>93.024959305480195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1165826</v>
      </c>
      <c r="F29" s="62">
        <f>E29/E20*100</f>
        <v>93.024959305480195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3604</v>
      </c>
      <c r="F31" s="70">
        <f>E31/E20*100</f>
        <v>0.2875746066196419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42</v>
      </c>
      <c r="F37" s="86">
        <f>F19</f>
        <v>43496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1599351</v>
      </c>
      <c r="F38" s="90">
        <v>1664291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34646109</v>
      </c>
      <c r="F39" s="94">
        <v>35964844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99" t="s">
        <v>38</v>
      </c>
      <c r="B42" s="100"/>
      <c r="C42" s="100"/>
      <c r="D42" s="101"/>
      <c r="E42" s="102"/>
      <c r="F42" s="103"/>
    </row>
    <row r="43" spans="1:6" customFormat="1" ht="15.75" thickBot="1" x14ac:dyDescent="0.3">
      <c r="A43" s="104"/>
      <c r="B43" s="100"/>
      <c r="C43" s="105"/>
      <c r="D43" s="105"/>
    </row>
    <row r="44" spans="1:6" customFormat="1" ht="15.75" customHeight="1" x14ac:dyDescent="0.25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6" customFormat="1" ht="15.75" customHeight="1" thickBot="1" x14ac:dyDescent="0.3">
      <c r="A45" s="124"/>
      <c r="B45" s="126"/>
      <c r="C45" s="127" t="s">
        <v>19</v>
      </c>
      <c r="D45" s="128"/>
      <c r="E45" s="110">
        <v>43496</v>
      </c>
      <c r="F45" s="109"/>
    </row>
    <row r="46" spans="1:6" customFormat="1" ht="15.75" thickBot="1" x14ac:dyDescent="0.3">
      <c r="A46" s="111" t="str">
        <f>+B8</f>
        <v>CZ0008474848</v>
      </c>
      <c r="B46" s="112">
        <v>1</v>
      </c>
      <c r="C46" s="129">
        <v>1251494048</v>
      </c>
      <c r="D46" s="130"/>
      <c r="E46" s="131"/>
      <c r="F46" s="113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114"/>
      <c r="F48" s="98"/>
    </row>
    <row r="49" spans="1:6" ht="51" x14ac:dyDescent="0.25">
      <c r="A49" s="115" t="s">
        <v>41</v>
      </c>
      <c r="B49" s="116"/>
      <c r="C49" s="116"/>
      <c r="D49" s="117"/>
      <c r="E49" s="117"/>
      <c r="F49" s="118"/>
    </row>
    <row r="51" spans="1:6" x14ac:dyDescent="0.2">
      <c r="B51" s="119"/>
      <c r="C51" s="119"/>
    </row>
    <row r="54" spans="1:6" x14ac:dyDescent="0.2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topLeftCell="A16" workbookViewId="0">
      <selection activeCell="G4" sqref="G4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8" width="9.140625" style="2"/>
    <col min="9" max="9" width="10.140625" style="2" bestFit="1" customWidth="1"/>
    <col min="10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43769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1088753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67852</v>
      </c>
      <c r="F21" s="62">
        <f>E21/E20*100</f>
        <v>6.2320838610777658</v>
      </c>
    </row>
    <row r="22" spans="1:7" x14ac:dyDescent="0.2">
      <c r="A22" s="63" t="s">
        <v>22</v>
      </c>
      <c r="B22" s="64"/>
      <c r="C22" s="64"/>
      <c r="D22" s="60">
        <v>4</v>
      </c>
      <c r="E22" s="61">
        <v>67852</v>
      </c>
      <c r="F22" s="62">
        <f>E22/$E$20*100</f>
        <v>6.2320838610777658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</f>
        <v>994200</v>
      </c>
      <c r="F27" s="62">
        <f>E27/E20*100</f>
        <v>91.315477431520279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994200</v>
      </c>
      <c r="F29" s="62">
        <f>E29/E20*100</f>
        <v>91.315477431520279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26701</v>
      </c>
      <c r="F31" s="70">
        <f>E31/E20*100</f>
        <v>2.4524387074019542</v>
      </c>
    </row>
    <row r="32" spans="1:7" x14ac:dyDescent="0.2">
      <c r="A32" s="71"/>
      <c r="B32" s="72"/>
      <c r="C32" s="72"/>
      <c r="D32" s="73"/>
      <c r="E32" s="74"/>
      <c r="F32" s="75"/>
    </row>
    <row r="33" spans="1:9" x14ac:dyDescent="0.2">
      <c r="A33" s="71"/>
      <c r="B33" s="72"/>
      <c r="C33" s="72"/>
      <c r="D33" s="73"/>
      <c r="E33" s="74"/>
      <c r="F33" s="75"/>
    </row>
    <row r="34" spans="1:9" ht="15.75" x14ac:dyDescent="0.2">
      <c r="A34" s="76" t="s">
        <v>32</v>
      </c>
      <c r="B34" s="77"/>
      <c r="C34" s="77"/>
      <c r="D34" s="77"/>
      <c r="E34" s="77"/>
      <c r="F34" s="77"/>
    </row>
    <row r="35" spans="1:9" ht="13.5" thickBot="1" x14ac:dyDescent="0.25">
      <c r="A35" s="78"/>
      <c r="B35" s="79"/>
      <c r="C35" s="79"/>
      <c r="D35" s="79"/>
      <c r="E35" s="79"/>
      <c r="F35" s="79"/>
    </row>
    <row r="36" spans="1:9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9" ht="16.5" thickBot="1" x14ac:dyDescent="0.25">
      <c r="A37" s="82" t="s">
        <v>35</v>
      </c>
      <c r="B37" s="83"/>
      <c r="C37" s="83"/>
      <c r="D37" s="84" t="s">
        <v>16</v>
      </c>
      <c r="E37" s="85" t="s">
        <v>51</v>
      </c>
      <c r="F37" s="86">
        <f>F19</f>
        <v>43769</v>
      </c>
    </row>
    <row r="38" spans="1:9" x14ac:dyDescent="0.2">
      <c r="A38" s="58" t="s">
        <v>36</v>
      </c>
      <c r="B38" s="87"/>
      <c r="C38" s="87"/>
      <c r="D38" s="88">
        <v>1</v>
      </c>
      <c r="E38" s="89">
        <v>3483578</v>
      </c>
      <c r="F38" s="90">
        <v>3882917</v>
      </c>
      <c r="I38" s="120"/>
    </row>
    <row r="39" spans="1:9" ht="13.5" thickBot="1" x14ac:dyDescent="0.25">
      <c r="A39" s="66" t="s">
        <v>37</v>
      </c>
      <c r="B39" s="91"/>
      <c r="C39" s="91"/>
      <c r="D39" s="92">
        <v>2</v>
      </c>
      <c r="E39" s="93">
        <v>30245655</v>
      </c>
      <c r="F39" s="94">
        <v>33706148</v>
      </c>
      <c r="I39" s="121"/>
    </row>
    <row r="40" spans="1:9" x14ac:dyDescent="0.2">
      <c r="A40" s="71"/>
      <c r="B40" s="95"/>
      <c r="C40" s="95"/>
      <c r="D40" s="96"/>
      <c r="E40" s="97"/>
      <c r="F40" s="98"/>
      <c r="I40" s="122"/>
    </row>
    <row r="41" spans="1:9" x14ac:dyDescent="0.2">
      <c r="A41" s="71"/>
      <c r="B41" s="95"/>
      <c r="C41" s="95"/>
      <c r="D41" s="96"/>
      <c r="E41" s="97"/>
      <c r="F41" s="98"/>
    </row>
    <row r="42" spans="1:9" customFormat="1" ht="15.75" x14ac:dyDescent="0.25">
      <c r="A42" s="99" t="s">
        <v>38</v>
      </c>
      <c r="B42" s="100"/>
      <c r="C42" s="100"/>
      <c r="D42" s="101"/>
      <c r="E42" s="102"/>
      <c r="F42" s="103"/>
    </row>
    <row r="43" spans="1:9" customFormat="1" ht="15.75" thickBot="1" x14ac:dyDescent="0.3">
      <c r="A43" s="104"/>
      <c r="B43" s="100"/>
      <c r="C43" s="105"/>
      <c r="D43" s="105"/>
    </row>
    <row r="44" spans="1:9" customFormat="1" ht="15.75" customHeight="1" x14ac:dyDescent="0.25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">
      <c r="A45" s="124"/>
      <c r="B45" s="126"/>
      <c r="C45" s="127" t="s">
        <v>19</v>
      </c>
      <c r="D45" s="128"/>
      <c r="E45" s="110">
        <v>43769</v>
      </c>
      <c r="F45" s="109"/>
    </row>
    <row r="46" spans="1:9" customFormat="1" ht="15.75" thickBot="1" x14ac:dyDescent="0.3">
      <c r="A46" s="111" t="str">
        <f>+B8</f>
        <v>CZ0008474848</v>
      </c>
      <c r="B46" s="112">
        <v>1</v>
      </c>
      <c r="C46" s="129">
        <v>1054058859</v>
      </c>
      <c r="D46" s="130"/>
      <c r="E46" s="131"/>
      <c r="F46" s="113"/>
    </row>
    <row r="47" spans="1:9" x14ac:dyDescent="0.2">
      <c r="A47" s="71"/>
      <c r="B47" s="95"/>
      <c r="C47" s="95"/>
      <c r="D47" s="96"/>
      <c r="E47" s="97"/>
      <c r="F47" s="98"/>
    </row>
    <row r="48" spans="1:9" x14ac:dyDescent="0.2">
      <c r="A48" s="71"/>
      <c r="B48" s="95"/>
      <c r="C48" s="95"/>
      <c r="D48" s="96"/>
      <c r="E48" s="114"/>
      <c r="F48" s="98"/>
    </row>
    <row r="49" spans="1:6" ht="51" x14ac:dyDescent="0.25">
      <c r="A49" s="115" t="s">
        <v>41</v>
      </c>
      <c r="B49" s="116"/>
      <c r="C49" s="116"/>
      <c r="D49" s="117"/>
      <c r="E49" s="117"/>
      <c r="F49" s="118"/>
    </row>
    <row r="51" spans="1:6" x14ac:dyDescent="0.2">
      <c r="B51" s="119"/>
      <c r="C51" s="119"/>
    </row>
    <row r="54" spans="1:6" x14ac:dyDescent="0.2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workbookViewId="0">
      <selection activeCell="G3" sqref="G3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8" width="9.140625" style="2"/>
    <col min="9" max="9" width="10.140625" style="2" bestFit="1" customWidth="1"/>
    <col min="10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43799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1071708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55366</v>
      </c>
      <c r="F21" s="62">
        <f>E21/E20*100</f>
        <v>5.1661460024558927</v>
      </c>
    </row>
    <row r="22" spans="1:7" x14ac:dyDescent="0.2">
      <c r="A22" s="63" t="s">
        <v>22</v>
      </c>
      <c r="B22" s="64"/>
      <c r="C22" s="64"/>
      <c r="D22" s="60">
        <v>4</v>
      </c>
      <c r="E22" s="61">
        <v>55366</v>
      </c>
      <c r="F22" s="62">
        <f>E22/$E$20*100</f>
        <v>5.1661460024558927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</f>
        <v>1003398</v>
      </c>
      <c r="F27" s="62">
        <f>E27/E20*100</f>
        <v>93.626062322946183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1003398</v>
      </c>
      <c r="F29" s="62">
        <f>E29/E20*100</f>
        <v>93.626062322946183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12944</v>
      </c>
      <c r="F31" s="70">
        <f>E31/E20*100</f>
        <v>1.2077916745979316</v>
      </c>
    </row>
    <row r="32" spans="1:7" x14ac:dyDescent="0.2">
      <c r="A32" s="71"/>
      <c r="B32" s="72"/>
      <c r="C32" s="72"/>
      <c r="D32" s="73"/>
      <c r="E32" s="74"/>
      <c r="F32" s="75"/>
    </row>
    <row r="33" spans="1:9" x14ac:dyDescent="0.2">
      <c r="A33" s="71"/>
      <c r="B33" s="72"/>
      <c r="C33" s="72"/>
      <c r="D33" s="73"/>
      <c r="E33" s="74"/>
      <c r="F33" s="75"/>
    </row>
    <row r="34" spans="1:9" ht="15.75" x14ac:dyDescent="0.2">
      <c r="A34" s="76" t="s">
        <v>32</v>
      </c>
      <c r="B34" s="77"/>
      <c r="C34" s="77"/>
      <c r="D34" s="77"/>
      <c r="E34" s="77"/>
      <c r="F34" s="77"/>
    </row>
    <row r="35" spans="1:9" ht="13.5" thickBot="1" x14ac:dyDescent="0.25">
      <c r="A35" s="78"/>
      <c r="B35" s="79"/>
      <c r="C35" s="79"/>
      <c r="D35" s="79"/>
      <c r="E35" s="79"/>
      <c r="F35" s="79"/>
    </row>
    <row r="36" spans="1:9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9" ht="16.5" thickBot="1" x14ac:dyDescent="0.25">
      <c r="A37" s="82" t="s">
        <v>35</v>
      </c>
      <c r="B37" s="83"/>
      <c r="C37" s="83"/>
      <c r="D37" s="84" t="s">
        <v>16</v>
      </c>
      <c r="E37" s="85" t="s">
        <v>52</v>
      </c>
      <c r="F37" s="86">
        <f>F19</f>
        <v>43799</v>
      </c>
    </row>
    <row r="38" spans="1:9" x14ac:dyDescent="0.2">
      <c r="A38" s="58" t="s">
        <v>36</v>
      </c>
      <c r="B38" s="87"/>
      <c r="C38" s="87"/>
      <c r="D38" s="88">
        <v>1</v>
      </c>
      <c r="E38" s="89">
        <v>2243443</v>
      </c>
      <c r="F38" s="90">
        <v>2504352</v>
      </c>
      <c r="I38" s="120"/>
    </row>
    <row r="39" spans="1:9" ht="13.5" thickBot="1" x14ac:dyDescent="0.25">
      <c r="A39" s="66" t="s">
        <v>37</v>
      </c>
      <c r="B39" s="91"/>
      <c r="C39" s="91"/>
      <c r="D39" s="92">
        <v>2</v>
      </c>
      <c r="E39" s="93">
        <v>14814524</v>
      </c>
      <c r="F39" s="94">
        <v>16535598</v>
      </c>
      <c r="I39" s="121"/>
    </row>
    <row r="40" spans="1:9" x14ac:dyDescent="0.2">
      <c r="A40" s="71"/>
      <c r="B40" s="95"/>
      <c r="C40" s="95"/>
      <c r="D40" s="96"/>
      <c r="E40" s="97"/>
      <c r="F40" s="98"/>
      <c r="I40" s="122"/>
    </row>
    <row r="41" spans="1:9" x14ac:dyDescent="0.2">
      <c r="A41" s="71"/>
      <c r="B41" s="95"/>
      <c r="C41" s="95"/>
      <c r="D41" s="96"/>
      <c r="E41" s="97"/>
      <c r="F41" s="98"/>
    </row>
    <row r="42" spans="1:9" customFormat="1" ht="15.75" x14ac:dyDescent="0.25">
      <c r="A42" s="99" t="s">
        <v>38</v>
      </c>
      <c r="B42" s="100"/>
      <c r="C42" s="100"/>
      <c r="D42" s="101"/>
      <c r="E42" s="102"/>
      <c r="F42" s="103"/>
    </row>
    <row r="43" spans="1:9" customFormat="1" ht="15.75" thickBot="1" x14ac:dyDescent="0.3">
      <c r="A43" s="104"/>
      <c r="B43" s="100"/>
      <c r="C43" s="105"/>
      <c r="D43" s="105"/>
    </row>
    <row r="44" spans="1:9" customFormat="1" ht="15.75" customHeight="1" x14ac:dyDescent="0.25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">
      <c r="A45" s="124"/>
      <c r="B45" s="126"/>
      <c r="C45" s="127" t="s">
        <v>19</v>
      </c>
      <c r="D45" s="128"/>
      <c r="E45" s="110">
        <v>43798</v>
      </c>
      <c r="F45" s="109"/>
    </row>
    <row r="46" spans="1:9" customFormat="1" ht="15.75" thickBot="1" x14ac:dyDescent="0.3">
      <c r="A46" s="111" t="str">
        <f>+B8</f>
        <v>CZ0008474848</v>
      </c>
      <c r="B46" s="112">
        <v>1</v>
      </c>
      <c r="C46" s="129">
        <v>1047533075</v>
      </c>
      <c r="D46" s="130"/>
      <c r="E46" s="131"/>
      <c r="F46" s="113"/>
    </row>
    <row r="47" spans="1:9" x14ac:dyDescent="0.2">
      <c r="A47" s="71"/>
      <c r="B47" s="95"/>
      <c r="C47" s="95"/>
      <c r="D47" s="96"/>
      <c r="E47" s="97"/>
      <c r="F47" s="98"/>
    </row>
    <row r="48" spans="1:9" x14ac:dyDescent="0.2">
      <c r="A48" s="71"/>
      <c r="B48" s="95"/>
      <c r="C48" s="95"/>
      <c r="D48" s="96"/>
      <c r="E48" s="114"/>
      <c r="F48" s="98"/>
    </row>
    <row r="49" spans="1:6" ht="51" x14ac:dyDescent="0.25">
      <c r="A49" s="115" t="s">
        <v>41</v>
      </c>
      <c r="B49" s="116"/>
      <c r="C49" s="116"/>
      <c r="D49" s="117"/>
      <c r="E49" s="117"/>
      <c r="F49" s="118"/>
    </row>
    <row r="51" spans="1:6" x14ac:dyDescent="0.2">
      <c r="B51" s="119"/>
      <c r="C51" s="119"/>
    </row>
    <row r="54" spans="1:6" x14ac:dyDescent="0.2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tabSelected="1" workbookViewId="0">
      <selection activeCell="B31" sqref="B3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8" width="9.140625" style="2"/>
    <col min="9" max="9" width="10.140625" style="2" bestFit="1" customWidth="1"/>
    <col min="10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43830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1071915</v>
      </c>
      <c r="F20" s="57">
        <f>+F21+F24+F27+F31</f>
        <v>99.999999999999986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44550</v>
      </c>
      <c r="F21" s="62">
        <f>E21/E20*100</f>
        <v>4.1561131246414122</v>
      </c>
    </row>
    <row r="22" spans="1:7" x14ac:dyDescent="0.2">
      <c r="A22" s="63" t="s">
        <v>22</v>
      </c>
      <c r="B22" s="64"/>
      <c r="C22" s="64"/>
      <c r="D22" s="60">
        <v>4</v>
      </c>
      <c r="E22" s="61">
        <v>44550</v>
      </c>
      <c r="F22" s="62">
        <f>E22/$E$20*100</f>
        <v>4.1561131246414122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</f>
        <v>1010244</v>
      </c>
      <c r="F27" s="62">
        <f>E27/E20*100</f>
        <v>94.246652019982918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1010244</v>
      </c>
      <c r="F29" s="62">
        <f>E29/E20*100</f>
        <v>94.246652019982918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17121</v>
      </c>
      <c r="F31" s="70">
        <f>E31/E20*100</f>
        <v>1.5972348553756595</v>
      </c>
    </row>
    <row r="32" spans="1:7" x14ac:dyDescent="0.2">
      <c r="A32" s="71"/>
      <c r="B32" s="72"/>
      <c r="C32" s="72"/>
      <c r="D32" s="73"/>
      <c r="E32" s="74"/>
      <c r="F32" s="75"/>
    </row>
    <row r="33" spans="1:9" x14ac:dyDescent="0.2">
      <c r="A33" s="71"/>
      <c r="B33" s="72"/>
      <c r="C33" s="72"/>
      <c r="D33" s="73"/>
      <c r="E33" s="74"/>
      <c r="F33" s="75"/>
    </row>
    <row r="34" spans="1:9" ht="15.75" x14ac:dyDescent="0.2">
      <c r="A34" s="76" t="s">
        <v>32</v>
      </c>
      <c r="B34" s="77"/>
      <c r="C34" s="77"/>
      <c r="D34" s="77"/>
      <c r="E34" s="77"/>
      <c r="F34" s="77"/>
    </row>
    <row r="35" spans="1:9" ht="13.5" thickBot="1" x14ac:dyDescent="0.25">
      <c r="A35" s="78"/>
      <c r="B35" s="79"/>
      <c r="C35" s="79"/>
      <c r="D35" s="79"/>
      <c r="E35" s="79"/>
      <c r="F35" s="79"/>
    </row>
    <row r="36" spans="1:9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9" ht="16.5" thickBot="1" x14ac:dyDescent="0.25">
      <c r="A37" s="82" t="s">
        <v>35</v>
      </c>
      <c r="B37" s="83"/>
      <c r="C37" s="83"/>
      <c r="D37" s="84" t="s">
        <v>16</v>
      </c>
      <c r="E37" s="85" t="s">
        <v>53</v>
      </c>
      <c r="F37" s="86">
        <f>F19</f>
        <v>43830</v>
      </c>
    </row>
    <row r="38" spans="1:9" x14ac:dyDescent="0.2">
      <c r="A38" s="58" t="s">
        <v>36</v>
      </c>
      <c r="B38" s="87"/>
      <c r="C38" s="87"/>
      <c r="D38" s="88">
        <v>1</v>
      </c>
      <c r="E38" s="89">
        <v>3786467</v>
      </c>
      <c r="F38" s="90">
        <v>4269556</v>
      </c>
      <c r="I38" s="120"/>
    </row>
    <row r="39" spans="1:9" ht="13.5" thickBot="1" x14ac:dyDescent="0.25">
      <c r="A39" s="66" t="s">
        <v>37</v>
      </c>
      <c r="B39" s="91"/>
      <c r="C39" s="91"/>
      <c r="D39" s="92">
        <v>2</v>
      </c>
      <c r="E39" s="93">
        <v>12256201</v>
      </c>
      <c r="F39" s="94">
        <v>13813130</v>
      </c>
      <c r="I39" s="121"/>
    </row>
    <row r="40" spans="1:9" x14ac:dyDescent="0.2">
      <c r="A40" s="71"/>
      <c r="B40" s="95"/>
      <c r="C40" s="95"/>
      <c r="D40" s="96"/>
      <c r="E40" s="97"/>
      <c r="F40" s="98"/>
      <c r="I40" s="122"/>
    </row>
    <row r="41" spans="1:9" x14ac:dyDescent="0.2">
      <c r="A41" s="71"/>
      <c r="B41" s="95"/>
      <c r="C41" s="95"/>
      <c r="D41" s="96"/>
      <c r="E41" s="97"/>
      <c r="F41" s="98"/>
    </row>
    <row r="42" spans="1:9" customFormat="1" ht="15.75" x14ac:dyDescent="0.25">
      <c r="A42" s="99" t="s">
        <v>38</v>
      </c>
      <c r="B42" s="100"/>
      <c r="C42" s="100"/>
      <c r="D42" s="101"/>
      <c r="E42" s="102"/>
      <c r="F42" s="103"/>
    </row>
    <row r="43" spans="1:9" customFormat="1" ht="15.75" thickBot="1" x14ac:dyDescent="0.3">
      <c r="A43" s="104"/>
      <c r="B43" s="100"/>
      <c r="C43" s="105"/>
      <c r="D43" s="105"/>
    </row>
    <row r="44" spans="1:9" customFormat="1" ht="15.75" customHeight="1" x14ac:dyDescent="0.25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">
      <c r="A45" s="124"/>
      <c r="B45" s="126"/>
      <c r="C45" s="127" t="s">
        <v>19</v>
      </c>
      <c r="D45" s="128"/>
      <c r="E45" s="110">
        <v>43830</v>
      </c>
      <c r="F45" s="109"/>
    </row>
    <row r="46" spans="1:9" customFormat="1" ht="15.75" thickBot="1" x14ac:dyDescent="0.3">
      <c r="A46" s="111" t="str">
        <f>+B8</f>
        <v>CZ0008474848</v>
      </c>
      <c r="B46" s="112">
        <v>1</v>
      </c>
      <c r="C46" s="129">
        <v>1047119616</v>
      </c>
      <c r="D46" s="130"/>
      <c r="E46" s="131"/>
      <c r="F46" s="113"/>
    </row>
    <row r="47" spans="1:9" x14ac:dyDescent="0.2">
      <c r="A47" s="71"/>
      <c r="B47" s="95"/>
      <c r="C47" s="95"/>
      <c r="D47" s="96"/>
      <c r="E47" s="97"/>
      <c r="F47" s="98"/>
    </row>
    <row r="48" spans="1:9" x14ac:dyDescent="0.2">
      <c r="A48" s="71"/>
      <c r="B48" s="95"/>
      <c r="C48" s="95"/>
      <c r="D48" s="96"/>
      <c r="E48" s="114"/>
      <c r="F48" s="98"/>
    </row>
    <row r="49" spans="1:6" ht="51" x14ac:dyDescent="0.25">
      <c r="A49" s="115" t="s">
        <v>41</v>
      </c>
      <c r="B49" s="116"/>
      <c r="C49" s="116"/>
      <c r="D49" s="117"/>
      <c r="E49" s="117"/>
      <c r="F49" s="118"/>
    </row>
    <row r="51" spans="1:6" x14ac:dyDescent="0.2">
      <c r="B51" s="119"/>
      <c r="C51" s="119"/>
    </row>
    <row r="54" spans="1:6" x14ac:dyDescent="0.2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opLeftCell="A13" workbookViewId="0">
      <selection activeCell="J31" sqref="J3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43524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1257924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62779</v>
      </c>
      <c r="F21" s="62">
        <f>E21/E20*100</f>
        <v>4.9906830619337894</v>
      </c>
    </row>
    <row r="22" spans="1:7" x14ac:dyDescent="0.2">
      <c r="A22" s="63" t="s">
        <v>22</v>
      </c>
      <c r="B22" s="64"/>
      <c r="C22" s="64"/>
      <c r="D22" s="60">
        <v>4</v>
      </c>
      <c r="E22" s="61">
        <v>62779</v>
      </c>
      <c r="F22" s="62">
        <f>E22/$E$20*100</f>
        <v>4.9906830619337894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1183608</v>
      </c>
      <c r="F27" s="62">
        <f>E27/E20*100</f>
        <v>94.092170910166274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1183608</v>
      </c>
      <c r="F29" s="62">
        <f>E29/E20*100</f>
        <v>94.092170910166274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11537</v>
      </c>
      <c r="F31" s="70">
        <f>E31/E20*100</f>
        <v>0.9171460278999366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43</v>
      </c>
      <c r="F37" s="86">
        <f>F19</f>
        <v>43524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1271362</v>
      </c>
      <c r="F38" s="90">
        <v>1347240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25829486</v>
      </c>
      <c r="F39" s="94">
        <v>27339704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99" t="s">
        <v>38</v>
      </c>
      <c r="B42" s="100"/>
      <c r="C42" s="100"/>
      <c r="D42" s="101"/>
      <c r="E42" s="102"/>
      <c r="F42" s="103"/>
    </row>
    <row r="43" spans="1:6" customFormat="1" ht="15.75" thickBot="1" x14ac:dyDescent="0.3">
      <c r="A43" s="104"/>
      <c r="B43" s="100"/>
      <c r="C43" s="105"/>
      <c r="D43" s="105"/>
    </row>
    <row r="44" spans="1:6" customFormat="1" ht="15.75" customHeight="1" x14ac:dyDescent="0.25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6" customFormat="1" ht="15.75" customHeight="1" thickBot="1" x14ac:dyDescent="0.3">
      <c r="A45" s="124"/>
      <c r="B45" s="126"/>
      <c r="C45" s="127" t="s">
        <v>19</v>
      </c>
      <c r="D45" s="128"/>
      <c r="E45" s="110">
        <v>43524</v>
      </c>
      <c r="F45" s="109"/>
    </row>
    <row r="46" spans="1:6" customFormat="1" ht="15.75" thickBot="1" x14ac:dyDescent="0.3">
      <c r="A46" s="111" t="str">
        <f>+B8</f>
        <v>CZ0008474848</v>
      </c>
      <c r="B46" s="112">
        <v>1</v>
      </c>
      <c r="C46" s="129">
        <v>1248180118</v>
      </c>
      <c r="D46" s="130"/>
      <c r="E46" s="131"/>
      <c r="F46" s="113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114"/>
      <c r="F48" s="98"/>
    </row>
    <row r="49" spans="1:6" ht="51" x14ac:dyDescent="0.25">
      <c r="A49" s="115" t="s">
        <v>41</v>
      </c>
      <c r="B49" s="116"/>
      <c r="C49" s="116"/>
      <c r="D49" s="117"/>
      <c r="E49" s="117"/>
      <c r="F49" s="118"/>
    </row>
    <row r="51" spans="1:6" x14ac:dyDescent="0.2">
      <c r="B51" s="119"/>
      <c r="C51" s="119"/>
    </row>
    <row r="54" spans="1:6" x14ac:dyDescent="0.2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opLeftCell="A13" workbookViewId="0">
      <selection activeCell="M17" sqref="M17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43555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1216539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84602</v>
      </c>
      <c r="F21" s="62">
        <f>E21/E20*100</f>
        <v>6.9543187682433532</v>
      </c>
    </row>
    <row r="22" spans="1:7" x14ac:dyDescent="0.2">
      <c r="A22" s="63" t="s">
        <v>22</v>
      </c>
      <c r="B22" s="64"/>
      <c r="C22" s="64"/>
      <c r="D22" s="60">
        <v>4</v>
      </c>
      <c r="E22" s="61">
        <v>84602</v>
      </c>
      <c r="F22" s="62">
        <f>E22/$E$20*100</f>
        <v>6.9543187682433532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v>1124827</v>
      </c>
      <c r="F27" s="62">
        <f>E27/E20*100</f>
        <v>92.461236343430002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1124827</v>
      </c>
      <c r="F29" s="62">
        <f>E29/E20*100</f>
        <v>92.461236343430002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7110</v>
      </c>
      <c r="F31" s="70">
        <f>E31/E20*100</f>
        <v>0.5844448883266381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44</v>
      </c>
      <c r="F37" s="86">
        <f>F19</f>
        <v>43555</v>
      </c>
    </row>
    <row r="38" spans="1:6" x14ac:dyDescent="0.2">
      <c r="A38" s="58" t="s">
        <v>36</v>
      </c>
      <c r="B38" s="87"/>
      <c r="C38" s="87"/>
      <c r="D38" s="88">
        <v>1</v>
      </c>
      <c r="E38" s="89">
        <v>4559122</v>
      </c>
      <c r="F38" s="90">
        <v>4905132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54650584</v>
      </c>
      <c r="F39" s="94">
        <v>58660985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99" t="s">
        <v>38</v>
      </c>
      <c r="B42" s="100"/>
      <c r="C42" s="100"/>
      <c r="D42" s="101"/>
      <c r="E42" s="102"/>
      <c r="F42" s="103"/>
    </row>
    <row r="43" spans="1:6" customFormat="1" ht="15.75" thickBot="1" x14ac:dyDescent="0.3">
      <c r="A43" s="104"/>
      <c r="B43" s="100"/>
      <c r="C43" s="105"/>
      <c r="D43" s="105"/>
    </row>
    <row r="44" spans="1:6" customFormat="1" ht="15.75" customHeight="1" x14ac:dyDescent="0.25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6" customFormat="1" ht="15.75" customHeight="1" thickBot="1" x14ac:dyDescent="0.3">
      <c r="A45" s="124"/>
      <c r="B45" s="126"/>
      <c r="C45" s="127" t="s">
        <v>19</v>
      </c>
      <c r="D45" s="128"/>
      <c r="E45" s="110">
        <v>43553</v>
      </c>
      <c r="F45" s="109"/>
    </row>
    <row r="46" spans="1:6" customFormat="1" ht="15.75" thickBot="1" x14ac:dyDescent="0.3">
      <c r="A46" s="111" t="str">
        <f>+B8</f>
        <v>CZ0008474848</v>
      </c>
      <c r="B46" s="112">
        <v>1</v>
      </c>
      <c r="C46" s="129">
        <v>1203745553</v>
      </c>
      <c r="D46" s="130"/>
      <c r="E46" s="131"/>
      <c r="F46" s="113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114"/>
      <c r="F48" s="98"/>
    </row>
    <row r="49" spans="1:6" ht="51" x14ac:dyDescent="0.25">
      <c r="A49" s="115" t="s">
        <v>41</v>
      </c>
      <c r="B49" s="116"/>
      <c r="C49" s="116"/>
      <c r="D49" s="117"/>
      <c r="E49" s="117"/>
      <c r="F49" s="118"/>
    </row>
    <row r="51" spans="1:6" x14ac:dyDescent="0.2">
      <c r="B51" s="119"/>
      <c r="C51" s="119"/>
    </row>
    <row r="54" spans="1:6" x14ac:dyDescent="0.2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L16" sqref="L1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43585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1186652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34179</v>
      </c>
      <c r="F21" s="62">
        <f>E21/E20*100</f>
        <v>2.8802884080589761</v>
      </c>
    </row>
    <row r="22" spans="1:7" x14ac:dyDescent="0.2">
      <c r="A22" s="63" t="s">
        <v>22</v>
      </c>
      <c r="B22" s="64"/>
      <c r="C22" s="64"/>
      <c r="D22" s="60">
        <v>4</v>
      </c>
      <c r="E22" s="61">
        <v>34179</v>
      </c>
      <c r="F22" s="62">
        <f>E22/$E$20*100</f>
        <v>2.8802884080589761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</f>
        <v>1135479</v>
      </c>
      <c r="F27" s="62">
        <f>E27/E20*100</f>
        <v>95.687615240188364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1135479</v>
      </c>
      <c r="F29" s="62">
        <f>E29/E20*100</f>
        <v>95.687615240188364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16994</v>
      </c>
      <c r="F31" s="70">
        <f>E31/E20*100</f>
        <v>1.4320963517526621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45</v>
      </c>
      <c r="F37" s="86">
        <f>F19</f>
        <v>43585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1749127</v>
      </c>
      <c r="F38" s="90">
        <v>1908083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42747010</v>
      </c>
      <c r="F39" s="94">
        <v>46487724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99" t="s">
        <v>38</v>
      </c>
      <c r="B42" s="100"/>
      <c r="C42" s="100"/>
      <c r="D42" s="101"/>
      <c r="E42" s="102"/>
      <c r="F42" s="103"/>
    </row>
    <row r="43" spans="1:6" customFormat="1" ht="15.75" thickBot="1" x14ac:dyDescent="0.3">
      <c r="A43" s="104"/>
      <c r="B43" s="100"/>
      <c r="C43" s="105"/>
      <c r="D43" s="105"/>
    </row>
    <row r="44" spans="1:6" customFormat="1" ht="15.75" customHeight="1" x14ac:dyDescent="0.25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6" customFormat="1" ht="15.75" customHeight="1" thickBot="1" x14ac:dyDescent="0.3">
      <c r="A45" s="124"/>
      <c r="B45" s="126"/>
      <c r="C45" s="127" t="s">
        <v>19</v>
      </c>
      <c r="D45" s="128"/>
      <c r="E45" s="110">
        <v>43585</v>
      </c>
      <c r="F45" s="109"/>
    </row>
    <row r="46" spans="1:6" customFormat="1" ht="15.75" thickBot="1" x14ac:dyDescent="0.3">
      <c r="A46" s="111" t="str">
        <f>+B8</f>
        <v>CZ0008474848</v>
      </c>
      <c r="B46" s="112">
        <v>1</v>
      </c>
      <c r="C46" s="129">
        <v>1174018498</v>
      </c>
      <c r="D46" s="130"/>
      <c r="E46" s="131"/>
      <c r="F46" s="113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114"/>
      <c r="F48" s="98"/>
    </row>
    <row r="49" spans="1:6" ht="51" x14ac:dyDescent="0.25">
      <c r="A49" s="115" t="s">
        <v>41</v>
      </c>
      <c r="B49" s="116"/>
      <c r="C49" s="116"/>
      <c r="D49" s="117"/>
      <c r="E49" s="117"/>
      <c r="F49" s="118"/>
    </row>
    <row r="51" spans="1:6" x14ac:dyDescent="0.2">
      <c r="B51" s="119"/>
      <c r="C51" s="119"/>
    </row>
    <row r="54" spans="1:6" x14ac:dyDescent="0.2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J5" sqref="J5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43616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1140426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43288</v>
      </c>
      <c r="F21" s="62">
        <f>E21/E20*100</f>
        <v>3.795774561435814</v>
      </c>
    </row>
    <row r="22" spans="1:7" x14ac:dyDescent="0.2">
      <c r="A22" s="63" t="s">
        <v>22</v>
      </c>
      <c r="B22" s="64"/>
      <c r="C22" s="64"/>
      <c r="D22" s="60">
        <v>4</v>
      </c>
      <c r="E22" s="61">
        <v>43288</v>
      </c>
      <c r="F22" s="62">
        <f>E22/$E$20*100</f>
        <v>3.795774561435814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</f>
        <v>1090807</v>
      </c>
      <c r="F27" s="62">
        <f>E27/E20*100</f>
        <v>95.64908200970514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1090807</v>
      </c>
      <c r="F29" s="62">
        <f>E29/E20*100</f>
        <v>95.64908200970514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6331</v>
      </c>
      <c r="F31" s="70">
        <f>E31/E20*100</f>
        <v>0.55514342885904044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46</v>
      </c>
      <c r="F37" s="86">
        <f>F19</f>
        <v>43616</v>
      </c>
    </row>
    <row r="38" spans="1:6" x14ac:dyDescent="0.2">
      <c r="A38" s="58" t="s">
        <v>36</v>
      </c>
      <c r="B38" s="87"/>
      <c r="C38" s="87"/>
      <c r="D38" s="88">
        <v>1</v>
      </c>
      <c r="E38" s="89">
        <v>2948824</v>
      </c>
      <c r="F38" s="90">
        <v>3206342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35423761</v>
      </c>
      <c r="F39" s="94">
        <v>38522931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99" t="s">
        <v>38</v>
      </c>
      <c r="B42" s="100"/>
      <c r="C42" s="100"/>
      <c r="D42" s="101"/>
      <c r="E42" s="102"/>
      <c r="F42" s="103"/>
    </row>
    <row r="43" spans="1:6" customFormat="1" ht="15.75" thickBot="1" x14ac:dyDescent="0.3">
      <c r="A43" s="104"/>
      <c r="B43" s="100"/>
      <c r="C43" s="105"/>
      <c r="D43" s="105"/>
    </row>
    <row r="44" spans="1:6" customFormat="1" ht="15.75" customHeight="1" x14ac:dyDescent="0.25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6" customFormat="1" ht="15.75" customHeight="1" thickBot="1" x14ac:dyDescent="0.3">
      <c r="A45" s="124"/>
      <c r="B45" s="126"/>
      <c r="C45" s="127" t="s">
        <v>19</v>
      </c>
      <c r="D45" s="128"/>
      <c r="E45" s="110">
        <v>43616</v>
      </c>
      <c r="F45" s="109"/>
    </row>
    <row r="46" spans="1:6" customFormat="1" ht="15.75" thickBot="1" x14ac:dyDescent="0.3">
      <c r="A46" s="111" t="str">
        <f>+B8</f>
        <v>CZ0008474848</v>
      </c>
      <c r="B46" s="112">
        <v>1</v>
      </c>
      <c r="C46" s="129">
        <v>1127934033</v>
      </c>
      <c r="D46" s="130"/>
      <c r="E46" s="131"/>
      <c r="F46" s="113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114"/>
      <c r="F48" s="98"/>
    </row>
    <row r="49" spans="1:6" ht="51" x14ac:dyDescent="0.25">
      <c r="A49" s="115" t="s">
        <v>41</v>
      </c>
      <c r="B49" s="116"/>
      <c r="C49" s="116"/>
      <c r="D49" s="117"/>
      <c r="E49" s="117"/>
      <c r="F49" s="118"/>
    </row>
    <row r="51" spans="1:6" x14ac:dyDescent="0.2">
      <c r="B51" s="119"/>
      <c r="C51" s="119"/>
    </row>
    <row r="54" spans="1:6" x14ac:dyDescent="0.2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I52" sqref="I52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43646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1152887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34208</v>
      </c>
      <c r="F21" s="62">
        <f>E21/E20*100</f>
        <v>2.9671598343983407</v>
      </c>
    </row>
    <row r="22" spans="1:7" x14ac:dyDescent="0.2">
      <c r="A22" s="63" t="s">
        <v>22</v>
      </c>
      <c r="B22" s="64"/>
      <c r="C22" s="64"/>
      <c r="D22" s="60">
        <v>4</v>
      </c>
      <c r="E22" s="61">
        <v>34208</v>
      </c>
      <c r="F22" s="62">
        <f>E22/$E$20*100</f>
        <v>2.9671598343983407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</f>
        <v>1094728</v>
      </c>
      <c r="F27" s="62">
        <f>E27/E20*100</f>
        <v>94.955359892166356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1094728</v>
      </c>
      <c r="F29" s="62">
        <f>E29/E20*100</f>
        <v>94.955359892166356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23951</v>
      </c>
      <c r="F31" s="70">
        <f>E31/E20*100</f>
        <v>2.0774802734352975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47</v>
      </c>
      <c r="F37" s="86">
        <f>F19</f>
        <v>43646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1307874</v>
      </c>
      <c r="F38" s="90">
        <v>1423347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17108197</v>
      </c>
      <c r="F39" s="94">
        <v>18601553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99" t="s">
        <v>38</v>
      </c>
      <c r="B42" s="100"/>
      <c r="C42" s="100"/>
      <c r="D42" s="101"/>
      <c r="E42" s="102"/>
      <c r="F42" s="103"/>
    </row>
    <row r="43" spans="1:6" customFormat="1" ht="15.75" thickBot="1" x14ac:dyDescent="0.3">
      <c r="A43" s="104"/>
      <c r="B43" s="100"/>
      <c r="C43" s="105"/>
      <c r="D43" s="105"/>
    </row>
    <row r="44" spans="1:6" customFormat="1" ht="15.75" customHeight="1" x14ac:dyDescent="0.25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6" customFormat="1" ht="15.75" customHeight="1" thickBot="1" x14ac:dyDescent="0.3">
      <c r="A45" s="124"/>
      <c r="B45" s="126"/>
      <c r="C45" s="127" t="s">
        <v>19</v>
      </c>
      <c r="D45" s="128"/>
      <c r="E45" s="110">
        <v>43644</v>
      </c>
      <c r="F45" s="109"/>
    </row>
    <row r="46" spans="1:6" customFormat="1" ht="15.75" thickBot="1" x14ac:dyDescent="0.3">
      <c r="A46" s="111" t="str">
        <f>+B8</f>
        <v>CZ0008474848</v>
      </c>
      <c r="B46" s="112">
        <v>1</v>
      </c>
      <c r="C46" s="129">
        <v>1126703862</v>
      </c>
      <c r="D46" s="130"/>
      <c r="E46" s="131"/>
      <c r="F46" s="113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114"/>
      <c r="F48" s="98"/>
    </row>
    <row r="49" spans="1:6" ht="51" x14ac:dyDescent="0.25">
      <c r="A49" s="115" t="s">
        <v>41</v>
      </c>
      <c r="B49" s="116"/>
      <c r="C49" s="116"/>
      <c r="D49" s="117"/>
      <c r="E49" s="117"/>
      <c r="F49" s="118"/>
    </row>
    <row r="51" spans="1:6" x14ac:dyDescent="0.2">
      <c r="B51" s="119"/>
      <c r="C51" s="119"/>
    </row>
    <row r="54" spans="1:6" x14ac:dyDescent="0.2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opLeftCell="A40" workbookViewId="0">
      <selection activeCell="K18" sqref="K18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43677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1141785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51583</v>
      </c>
      <c r="F21" s="62">
        <f>E21/E20*100</f>
        <v>4.5177507148894058</v>
      </c>
    </row>
    <row r="22" spans="1:7" x14ac:dyDescent="0.2">
      <c r="A22" s="63" t="s">
        <v>22</v>
      </c>
      <c r="B22" s="64"/>
      <c r="C22" s="64"/>
      <c r="D22" s="60">
        <v>4</v>
      </c>
      <c r="E22" s="61">
        <v>51583</v>
      </c>
      <c r="F22" s="62">
        <f>E22/$E$20*100</f>
        <v>4.5177507148894058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</f>
        <v>1074593</v>
      </c>
      <c r="F27" s="62">
        <f>E27/E20*100</f>
        <v>94.115179302583243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1074593</v>
      </c>
      <c r="F29" s="62">
        <f>E29/E20*100</f>
        <v>94.115179302583243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15609</v>
      </c>
      <c r="F31" s="70">
        <f>E31/E20*100</f>
        <v>1.3670699825273585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48</v>
      </c>
      <c r="F37" s="86">
        <f>F19</f>
        <v>43677</v>
      </c>
    </row>
    <row r="38" spans="1:6" x14ac:dyDescent="0.2">
      <c r="A38" s="58" t="s">
        <v>36</v>
      </c>
      <c r="B38" s="87"/>
      <c r="C38" s="87"/>
      <c r="D38" s="88">
        <v>1</v>
      </c>
      <c r="E38" s="89">
        <v>4471686</v>
      </c>
      <c r="F38" s="90">
        <v>4934860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25786409</v>
      </c>
      <c r="F39" s="94">
        <v>28429872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99" t="s">
        <v>38</v>
      </c>
      <c r="B42" s="100"/>
      <c r="C42" s="100"/>
      <c r="D42" s="101"/>
      <c r="E42" s="102"/>
      <c r="F42" s="103"/>
    </row>
    <row r="43" spans="1:6" customFormat="1" ht="15.75" thickBot="1" x14ac:dyDescent="0.3">
      <c r="A43" s="104"/>
      <c r="B43" s="100"/>
      <c r="C43" s="105"/>
      <c r="D43" s="105"/>
    </row>
    <row r="44" spans="1:6" customFormat="1" ht="15.75" customHeight="1" x14ac:dyDescent="0.25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6" customFormat="1" ht="15.75" customHeight="1" thickBot="1" x14ac:dyDescent="0.3">
      <c r="A45" s="124"/>
      <c r="B45" s="126"/>
      <c r="C45" s="127" t="s">
        <v>19</v>
      </c>
      <c r="D45" s="128"/>
      <c r="E45" s="110">
        <v>43677</v>
      </c>
      <c r="F45" s="109"/>
    </row>
    <row r="46" spans="1:6" customFormat="1" ht="15.75" thickBot="1" x14ac:dyDescent="0.3">
      <c r="A46" s="111" t="str">
        <f>+B8</f>
        <v>CZ0008474848</v>
      </c>
      <c r="B46" s="112">
        <v>1</v>
      </c>
      <c r="C46" s="129">
        <v>1114288776</v>
      </c>
      <c r="D46" s="130"/>
      <c r="E46" s="131"/>
      <c r="F46" s="113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114"/>
      <c r="F48" s="98"/>
    </row>
    <row r="49" spans="1:6" ht="51" x14ac:dyDescent="0.25">
      <c r="A49" s="115" t="s">
        <v>41</v>
      </c>
      <c r="B49" s="116"/>
      <c r="C49" s="116"/>
      <c r="D49" s="117"/>
      <c r="E49" s="117"/>
      <c r="F49" s="118"/>
    </row>
    <row r="51" spans="1:6" x14ac:dyDescent="0.2">
      <c r="B51" s="119"/>
      <c r="C51" s="119"/>
    </row>
    <row r="54" spans="1:6" x14ac:dyDescent="0.2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I11" sqref="I1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43708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1128933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28398</v>
      </c>
      <c r="F21" s="62">
        <f>E21/E20*100</f>
        <v>2.5154725745460538</v>
      </c>
    </row>
    <row r="22" spans="1:7" x14ac:dyDescent="0.2">
      <c r="A22" s="63" t="s">
        <v>22</v>
      </c>
      <c r="B22" s="64"/>
      <c r="C22" s="64"/>
      <c r="D22" s="60">
        <v>4</v>
      </c>
      <c r="E22" s="61">
        <v>28398</v>
      </c>
      <c r="F22" s="62">
        <f>E22/$E$20*100</f>
        <v>2.5154725745460538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</f>
        <v>1092144</v>
      </c>
      <c r="F27" s="62">
        <f>E27/E20*100</f>
        <v>96.741259224418101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1092144</v>
      </c>
      <c r="F29" s="62">
        <f>E29/E20*100</f>
        <v>96.741259224418101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8391</v>
      </c>
      <c r="F31" s="70">
        <f>E31/E20*100</f>
        <v>0.74326820103584534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49</v>
      </c>
      <c r="F37" s="86">
        <f>F19</f>
        <v>43708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1767942</v>
      </c>
      <c r="F38" s="90">
        <v>1959536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16195032</v>
      </c>
      <c r="F39" s="94">
        <v>17951500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99" t="s">
        <v>38</v>
      </c>
      <c r="B42" s="100"/>
      <c r="C42" s="100"/>
      <c r="D42" s="101"/>
      <c r="E42" s="102"/>
      <c r="F42" s="103"/>
    </row>
    <row r="43" spans="1:6" customFormat="1" ht="15.75" thickBot="1" x14ac:dyDescent="0.3">
      <c r="A43" s="104"/>
      <c r="B43" s="100"/>
      <c r="C43" s="105"/>
      <c r="D43" s="105"/>
    </row>
    <row r="44" spans="1:6" customFormat="1" ht="15.75" customHeight="1" x14ac:dyDescent="0.25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6" customFormat="1" ht="15.75" customHeight="1" thickBot="1" x14ac:dyDescent="0.3">
      <c r="A45" s="124"/>
      <c r="B45" s="126"/>
      <c r="C45" s="127" t="s">
        <v>19</v>
      </c>
      <c r="D45" s="128"/>
      <c r="E45" s="110">
        <v>43707</v>
      </c>
      <c r="F45" s="109"/>
    </row>
    <row r="46" spans="1:6" customFormat="1" ht="15.75" thickBot="1" x14ac:dyDescent="0.3">
      <c r="A46" s="111" t="str">
        <f>+B8</f>
        <v>CZ0008474848</v>
      </c>
      <c r="B46" s="112">
        <v>1</v>
      </c>
      <c r="C46" s="129">
        <v>1105631545</v>
      </c>
      <c r="D46" s="130"/>
      <c r="E46" s="131"/>
      <c r="F46" s="113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114"/>
      <c r="F48" s="98"/>
    </row>
    <row r="49" spans="1:6" ht="51" x14ac:dyDescent="0.25">
      <c r="A49" s="115" t="s">
        <v>41</v>
      </c>
      <c r="B49" s="116"/>
      <c r="C49" s="116"/>
      <c r="D49" s="117"/>
      <c r="E49" s="117"/>
      <c r="F49" s="118"/>
    </row>
    <row r="51" spans="1:6" x14ac:dyDescent="0.2">
      <c r="B51" s="119"/>
      <c r="C51" s="119"/>
    </row>
    <row r="54" spans="1:6" x14ac:dyDescent="0.2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opLeftCell="A13" workbookViewId="0">
      <selection activeCell="F38" sqref="F38:F3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43738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1101818</v>
      </c>
      <c r="F20" s="57">
        <f>+F21+F24+F27+F31</f>
        <v>100.00000000000001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40557</v>
      </c>
      <c r="F21" s="62">
        <f>E21/E20*100</f>
        <v>3.6809164489961139</v>
      </c>
    </row>
    <row r="22" spans="1:7" x14ac:dyDescent="0.2">
      <c r="A22" s="63" t="s">
        <v>22</v>
      </c>
      <c r="B22" s="64"/>
      <c r="C22" s="64"/>
      <c r="D22" s="60">
        <v>4</v>
      </c>
      <c r="E22" s="61">
        <v>40557</v>
      </c>
      <c r="F22" s="62">
        <f>E22/$E$20*100</f>
        <v>3.6809164489961139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</f>
        <v>1047554</v>
      </c>
      <c r="F27" s="62">
        <f>E27/E20*100</f>
        <v>95.075048692252267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1047554</v>
      </c>
      <c r="F29" s="62">
        <f>E29/E20*100</f>
        <v>95.075048692252267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13707</v>
      </c>
      <c r="F31" s="70">
        <f>E31/E20*100</f>
        <v>1.2440348587516268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50</v>
      </c>
      <c r="F37" s="86">
        <f>F19</f>
        <v>43738</v>
      </c>
    </row>
    <row r="38" spans="1:6" x14ac:dyDescent="0.2">
      <c r="A38" s="58" t="s">
        <v>36</v>
      </c>
      <c r="B38" s="87"/>
      <c r="C38" s="87"/>
      <c r="D38" s="88">
        <v>1</v>
      </c>
      <c r="E38" s="89">
        <v>4221586</v>
      </c>
      <c r="F38" s="90">
        <v>4716949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22231281</v>
      </c>
      <c r="F39" s="94">
        <v>24830735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customFormat="1" ht="15.75" x14ac:dyDescent="0.25">
      <c r="A42" s="99" t="s">
        <v>38</v>
      </c>
      <c r="B42" s="100"/>
      <c r="C42" s="100"/>
      <c r="D42" s="101"/>
      <c r="E42" s="102"/>
      <c r="F42" s="103"/>
    </row>
    <row r="43" spans="1:6" customFormat="1" ht="15.75" thickBot="1" x14ac:dyDescent="0.3">
      <c r="A43" s="104"/>
      <c r="B43" s="100"/>
      <c r="C43" s="105"/>
      <c r="D43" s="105"/>
    </row>
    <row r="44" spans="1:6" customFormat="1" ht="15.75" customHeight="1" x14ac:dyDescent="0.25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6" customFormat="1" ht="15.75" customHeight="1" thickBot="1" x14ac:dyDescent="0.3">
      <c r="A45" s="124"/>
      <c r="B45" s="126"/>
      <c r="C45" s="127" t="s">
        <v>19</v>
      </c>
      <c r="D45" s="128"/>
      <c r="E45" s="110">
        <v>43738</v>
      </c>
      <c r="F45" s="109"/>
    </row>
    <row r="46" spans="1:6" customFormat="1" ht="15.75" thickBot="1" x14ac:dyDescent="0.3">
      <c r="A46" s="111" t="str">
        <f>+B8</f>
        <v>CZ0008474848</v>
      </c>
      <c r="B46" s="112">
        <v>1</v>
      </c>
      <c r="C46" s="129">
        <v>1085601796</v>
      </c>
      <c r="D46" s="130"/>
      <c r="E46" s="131"/>
      <c r="F46" s="113"/>
    </row>
    <row r="47" spans="1:6" x14ac:dyDescent="0.2">
      <c r="A47" s="71"/>
      <c r="B47" s="95"/>
      <c r="C47" s="95"/>
      <c r="D47" s="96"/>
      <c r="E47" s="97"/>
      <c r="F47" s="98"/>
    </row>
    <row r="48" spans="1:6" x14ac:dyDescent="0.2">
      <c r="A48" s="71"/>
      <c r="B48" s="95"/>
      <c r="C48" s="95"/>
      <c r="D48" s="96"/>
      <c r="E48" s="114"/>
      <c r="F48" s="98"/>
    </row>
    <row r="49" spans="1:6" ht="51" x14ac:dyDescent="0.25">
      <c r="A49" s="115" t="s">
        <v>41</v>
      </c>
      <c r="B49" s="116"/>
      <c r="C49" s="116"/>
      <c r="D49" s="117"/>
      <c r="E49" s="117"/>
      <c r="F49" s="118"/>
    </row>
    <row r="51" spans="1:6" x14ac:dyDescent="0.2">
      <c r="B51" s="119"/>
      <c r="C51" s="119"/>
    </row>
    <row r="54" spans="1:6" x14ac:dyDescent="0.2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2019</vt:lpstr>
      <vt:lpstr>únor 2019</vt:lpstr>
      <vt:lpstr>březen 2019</vt:lpstr>
      <vt:lpstr>duben 2019</vt:lpstr>
      <vt:lpstr>květen 2019</vt:lpstr>
      <vt:lpstr>červen 2019</vt:lpstr>
      <vt:lpstr>červenec 2019</vt:lpstr>
      <vt:lpstr>srpen 2019</vt:lpstr>
      <vt:lpstr>září 2019</vt:lpstr>
      <vt:lpstr>říjen 2019</vt:lpstr>
      <vt:lpstr>listopad 2019</vt:lpstr>
      <vt:lpstr>prosinec 2019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2020-01-08T08:37:19Z</dcterms:modified>
</cp:coreProperties>
</file>