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bookViews>
    <workbookView xWindow="480" yWindow="150" windowWidth="22995" windowHeight="9525" tabRatio="973" firstSheet="4" activeTab="11"/>
  </bookViews>
  <sheets>
    <sheet name="leden 2019" sheetId="15" r:id="rId1"/>
    <sheet name="únor 2019" sheetId="16" r:id="rId2"/>
    <sheet name="březen 2019" sheetId="17" r:id="rId3"/>
    <sheet name="duben 2019" sheetId="18" r:id="rId4"/>
    <sheet name="květen 2019" sheetId="19" r:id="rId5"/>
    <sheet name="červen 2019" sheetId="20" r:id="rId6"/>
    <sheet name="červenec 2019" sheetId="21" r:id="rId7"/>
    <sheet name="srpen 2019" sheetId="22" r:id="rId8"/>
    <sheet name="září 2019" sheetId="23" r:id="rId9"/>
    <sheet name="říjen 2019" sheetId="24" r:id="rId10"/>
    <sheet name="listopad 2019" sheetId="25" r:id="rId11"/>
    <sheet name="prosinec 2019" sheetId="26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62913"/>
</workbook>
</file>

<file path=xl/calcChain.xml><?xml version="1.0" encoding="utf-8"?>
<calcChain xmlns="http://schemas.openxmlformats.org/spreadsheetml/2006/main">
  <c r="E24" i="26" l="1"/>
  <c r="E25" i="26"/>
  <c r="F26" i="26" l="1"/>
  <c r="E33" i="26"/>
  <c r="E30" i="26"/>
  <c r="E27" i="26"/>
  <c r="F25" i="26" l="1"/>
  <c r="F37" i="26"/>
  <c r="E31" i="25"/>
  <c r="E28" i="25"/>
  <c r="E25" i="25"/>
  <c r="E24" i="25" s="1"/>
  <c r="F35" i="25" s="1"/>
  <c r="F36" i="26" l="1"/>
  <c r="F32" i="26"/>
  <c r="F31" i="26"/>
  <c r="F35" i="26"/>
  <c r="F29" i="26"/>
  <c r="F34" i="26"/>
  <c r="F33" i="26" s="1"/>
  <c r="F28" i="26"/>
  <c r="F27" i="26" s="1"/>
  <c r="F26" i="25"/>
  <c r="F29" i="25"/>
  <c r="F32" i="25"/>
  <c r="F34" i="25"/>
  <c r="F27" i="25"/>
  <c r="F30" i="25"/>
  <c r="F33" i="25"/>
  <c r="E31" i="24"/>
  <c r="E28" i="24"/>
  <c r="E25" i="24"/>
  <c r="F30" i="26" l="1"/>
  <c r="F24" i="26" s="1"/>
  <c r="F31" i="25"/>
  <c r="F25" i="25"/>
  <c r="F28" i="25"/>
  <c r="E24" i="24"/>
  <c r="F34" i="24" s="1"/>
  <c r="F32" i="24"/>
  <c r="E31" i="23"/>
  <c r="E28" i="23"/>
  <c r="E25" i="23"/>
  <c r="F24" i="25" l="1"/>
  <c r="F27" i="24"/>
  <c r="F26" i="24"/>
  <c r="F33" i="24"/>
  <c r="F31" i="24" s="1"/>
  <c r="F29" i="24"/>
  <c r="F35" i="24"/>
  <c r="F30" i="24"/>
  <c r="E24" i="23"/>
  <c r="F34" i="23" s="1"/>
  <c r="E31" i="22"/>
  <c r="E28" i="22"/>
  <c r="E25" i="22"/>
  <c r="F25" i="24" l="1"/>
  <c r="F28" i="24"/>
  <c r="F35" i="23"/>
  <c r="F29" i="23"/>
  <c r="F30" i="23"/>
  <c r="F32" i="23"/>
  <c r="F26" i="23"/>
  <c r="F33" i="23"/>
  <c r="F27" i="23"/>
  <c r="E24" i="22"/>
  <c r="F34" i="22" s="1"/>
  <c r="E31" i="21"/>
  <c r="E28" i="21"/>
  <c r="E25" i="21"/>
  <c r="F24" i="24" l="1"/>
  <c r="F28" i="23"/>
  <c r="F25" i="23"/>
  <c r="F31" i="23"/>
  <c r="F32" i="22"/>
  <c r="F27" i="22"/>
  <c r="F26" i="22"/>
  <c r="F33" i="22"/>
  <c r="F29" i="22"/>
  <c r="F35" i="22"/>
  <c r="F30" i="22"/>
  <c r="E24" i="21"/>
  <c r="F35" i="21" s="1"/>
  <c r="F29" i="21"/>
  <c r="F34" i="21"/>
  <c r="F30" i="21"/>
  <c r="E31" i="20"/>
  <c r="E28" i="20"/>
  <c r="E25" i="20"/>
  <c r="F24" i="23" l="1"/>
  <c r="F31" i="22"/>
  <c r="F25" i="22"/>
  <c r="F28" i="22"/>
  <c r="F33" i="21"/>
  <c r="F27" i="21"/>
  <c r="F32" i="21"/>
  <c r="F26" i="21"/>
  <c r="F31" i="21"/>
  <c r="F25" i="21"/>
  <c r="F28" i="21"/>
  <c r="E24" i="20"/>
  <c r="F35" i="20" s="1"/>
  <c r="F29" i="20"/>
  <c r="F34" i="20"/>
  <c r="F27" i="20"/>
  <c r="F30" i="20"/>
  <c r="F33" i="20"/>
  <c r="E28" i="19"/>
  <c r="F24" i="22" l="1"/>
  <c r="F24" i="21"/>
  <c r="F32" i="20"/>
  <c r="F26" i="20"/>
  <c r="F28" i="20"/>
  <c r="F31" i="20"/>
  <c r="F25" i="20"/>
  <c r="E31" i="19"/>
  <c r="E25" i="19"/>
  <c r="F24" i="20" l="1"/>
  <c r="E24" i="19"/>
  <c r="F35" i="19" s="1"/>
  <c r="F26" i="19"/>
  <c r="F29" i="19"/>
  <c r="F32" i="19"/>
  <c r="F34" i="19"/>
  <c r="F27" i="19"/>
  <c r="F30" i="19"/>
  <c r="F33" i="19"/>
  <c r="E31" i="18"/>
  <c r="E28" i="18"/>
  <c r="E25" i="18"/>
  <c r="F28" i="19" l="1"/>
  <c r="F31" i="19"/>
  <c r="F25" i="19"/>
  <c r="E24" i="18"/>
  <c r="F35" i="18" s="1"/>
  <c r="E31" i="17"/>
  <c r="E28" i="17"/>
  <c r="E25" i="17"/>
  <c r="F24" i="19" l="1"/>
  <c r="F34" i="18"/>
  <c r="F30" i="18"/>
  <c r="F29" i="18"/>
  <c r="F33" i="18"/>
  <c r="F27" i="18"/>
  <c r="F32" i="18"/>
  <c r="F31" i="18" s="1"/>
  <c r="F26" i="18"/>
  <c r="F25" i="18" s="1"/>
  <c r="E24" i="17"/>
  <c r="F34" i="17" s="1"/>
  <c r="F33" i="17"/>
  <c r="F27" i="17"/>
  <c r="F26" i="17"/>
  <c r="F25" i="17" s="1"/>
  <c r="F32" i="17"/>
  <c r="E31" i="16"/>
  <c r="E28" i="16"/>
  <c r="E25" i="16"/>
  <c r="F28" i="18" l="1"/>
  <c r="F24" i="18" s="1"/>
  <c r="F31" i="17"/>
  <c r="F29" i="17"/>
  <c r="F35" i="17"/>
  <c r="F30" i="17"/>
  <c r="E24" i="16"/>
  <c r="F34" i="16" s="1"/>
  <c r="F27" i="16"/>
  <c r="E31" i="15"/>
  <c r="E28" i="15"/>
  <c r="E25" i="15"/>
  <c r="F28" i="17" l="1"/>
  <c r="F24" i="17" s="1"/>
  <c r="F32" i="16"/>
  <c r="F29" i="16"/>
  <c r="F30" i="16"/>
  <c r="F26" i="16"/>
  <c r="F25" i="16" s="1"/>
  <c r="F33" i="16"/>
  <c r="F31" i="16" s="1"/>
  <c r="F35" i="16"/>
  <c r="E24" i="15"/>
  <c r="F35" i="15" s="1"/>
  <c r="F28" i="16" l="1"/>
  <c r="F24" i="16" s="1"/>
  <c r="F34" i="15"/>
  <c r="F30" i="15"/>
  <c r="F29" i="15"/>
  <c r="F28" i="15" s="1"/>
  <c r="F33" i="15"/>
  <c r="F27" i="15"/>
  <c r="F32" i="15"/>
  <c r="F31" i="15" s="1"/>
  <c r="F26" i="15"/>
  <c r="F25" i="15" s="1"/>
  <c r="F24" i="15" l="1"/>
</calcChain>
</file>

<file path=xl/sharedStrings.xml><?xml version="1.0" encoding="utf-8"?>
<sst xmlns="http://schemas.openxmlformats.org/spreadsheetml/2006/main" count="619" uniqueCount="58">
  <si>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</si>
  <si>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</si>
  <si>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</si>
  <si>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alternativní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</si>
  <si>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</si>
  <si>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</si>
  <si>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</si>
  <si>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</si>
  <si>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</si>
  <si>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</si>
  <si>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</si>
  <si>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</si>
  <si>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Třída A1 - Kapitalizační CZ0008474368</t>
  </si>
  <si>
    <t>Třída A2 - Kapitalizační CZ0008474954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</si>
  <si>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</si>
  <si>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</si>
  <si>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</si>
  <si>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</si>
  <si>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</si>
  <si>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</si>
  <si>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</si>
  <si>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</si>
  <si>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</si>
  <si>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</si>
  <si>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</si>
  <si>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</si>
  <si>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</si>
  <si>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</si>
  <si>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</si>
  <si>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</si>
  <si>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</si>
  <si>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</si>
  <si>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</si>
  <si>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</si>
  <si>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</si>
  <si>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</si>
  <si>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</si>
  <si>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</si>
  <si>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CZ0008474368</t>
  </si>
  <si>
    <t>CZ0008474954</t>
  </si>
  <si>
    <t>Raiffeisen investiční společnost a.s.
Praha 4, Hvězdova 1716/2b, PSČ 140 78, IČ: 29146739
zapsaná v obchodním rejstříku vedeném Městským soudem v Praze, oddíl B, vložka 18837
http://www.rfis.cz</t>
  </si>
  <si>
    <t>za období 1.1.- 31.1.2019</t>
  </si>
  <si>
    <t>za období 1.2.- 28.2.2019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</si>
  <si>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</si>
  <si>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</si>
  <si>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</si>
  <si>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za období 1.3.- 31.3.2019</t>
  </si>
  <si>
    <t>za období 1.4.- 30.4.2019</t>
  </si>
  <si>
    <t>za období 1.5.- 31.5.2019</t>
  </si>
  <si>
    <t>za období 1.6.- 30.6.2019</t>
  </si>
  <si>
    <t>za období 1.7.- 31.7.2019</t>
  </si>
  <si>
    <t>za období 1.8.- 31.8.2019</t>
  </si>
  <si>
    <t>za období 1.9.- 30.9.2019</t>
  </si>
  <si>
    <t>za období 1.10.- 31.10.2019</t>
  </si>
  <si>
    <t>za období 1.11.- 30.11.2019</t>
  </si>
  <si>
    <t>za období 1.12.- 31.12.2019</t>
  </si>
  <si>
    <t>Vydané vládními institucemi</t>
  </si>
  <si>
    <t xml:space="preserve">  Státní bezkupónové dluhopisy a ostatní cenné papíry přijímané centrální bankou k refinancování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</si>
</sst>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48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left" vertical="center"/>
      <protection hidden="1"/>
    </xf>
    <xf numFmtId="1" fontId="8" fillId="0" borderId="0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 applyBorder="1" applyAlignment="1">
      <alignment horizontal="left" vertical="center"/>
    </xf>
    <xf numFmtId="0" fontId="4" fillId="0" borderId="0" xfId="1" applyFont="1" applyFill="1" applyBorder="1" applyAlignment="1" applyProtection="1">
      <alignment horizontal="left" vertical="top"/>
    </xf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9" fillId="0" borderId="19" xfId="1" applyFont="1" applyFill="1" applyBorder="1" applyAlignment="1">
      <alignment vertical="center" wrapText="1"/>
    </xf>
    <xf numFmtId="0" fontId="18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8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3" fontId="21" fillId="0" borderId="21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2" xfId="1" applyNumberFormat="1" applyFont="1" applyFill="1" applyBorder="1" applyAlignment="1" applyProtection="1">
      <alignment horizontal="center" vertical="center"/>
    </xf>
    <xf numFmtId="0" fontId="1" fillId="0" borderId="31" xfId="1" applyFont="1" applyFill="1" applyBorder="1" applyAlignment="1">
      <alignment horizontal="left" vertical="center" indent="1"/>
    </xf>
    <xf numFmtId="0" fontId="18" fillId="0" borderId="32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5" xfId="1" applyNumberFormat="1" applyBorder="1" applyAlignment="1">
      <alignment horizontal="right" indent="1"/>
    </xf>
    <xf numFmtId="3" fontId="1" fillId="0" borderId="17" xfId="1" applyNumberFormat="1" applyBorder="1" applyAlignment="1">
      <alignment horizontal="right" indent="1"/>
    </xf>
    <xf numFmtId="0" fontId="1" fillId="0" borderId="25" xfId="1" applyFont="1" applyFill="1" applyBorder="1" applyAlignment="1">
      <alignment horizontal="left" vertical="center" indent="1"/>
    </xf>
    <xf numFmtId="0" fontId="18" fillId="0" borderId="23" xfId="1" applyFont="1" applyFill="1" applyBorder="1" applyAlignment="1" applyProtection="1">
      <alignment horizontal="center" vertical="center" wrapText="1"/>
    </xf>
    <xf numFmtId="3" fontId="10" fillId="0" borderId="26" xfId="1" applyNumberFormat="1" applyFont="1" applyFill="1" applyBorder="1" applyAlignment="1" applyProtection="1">
      <alignment horizontal="right" indent="1"/>
    </xf>
    <xf numFmtId="3" fontId="10" fillId="0" borderId="23" xfId="1" applyNumberFormat="1" applyFont="1" applyFill="1" applyBorder="1" applyAlignment="1" applyProtection="1">
      <alignment horizontal="right" indent="1"/>
    </xf>
    <xf numFmtId="3" fontId="4" fillId="0" borderId="25" xfId="1" applyNumberFormat="1" applyFont="1" applyFill="1" applyBorder="1" applyAlignment="1" applyProtection="1">
      <alignment horizontal="right" indent="1" shrinkToFit="1"/>
      <protection locked="0"/>
    </xf>
    <xf numFmtId="3" fontId="1" fillId="0" borderId="25" xfId="1" applyNumberFormat="1" applyFont="1" applyFill="1" applyBorder="1" applyAlignment="1" applyProtection="1">
      <alignment horizontal="right" indent="1"/>
    </xf>
    <xf numFmtId="0" fontId="18" fillId="0" borderId="0" xfId="1" applyFont="1" applyFill="1" applyBorder="1" applyAlignment="1" applyProtection="1">
      <alignment horizontal="center" vertical="center" wrapText="1"/>
    </xf>
    <xf numFmtId="3" fontId="10" fillId="0" borderId="0" xfId="1" applyNumberFormat="1" applyFont="1" applyFill="1" applyBorder="1" applyAlignment="1" applyProtection="1">
      <alignment horizontal="right" indent="1"/>
    </xf>
    <xf numFmtId="3" fontId="1" fillId="0" borderId="0" xfId="1" applyNumberFormat="1" applyBorder="1" applyAlignment="1">
      <alignment horizontal="right" indent="1"/>
    </xf>
    <xf numFmtId="3" fontId="4" fillId="0" borderId="0" xfId="1" applyNumberFormat="1" applyFont="1" applyFill="1" applyBorder="1" applyAlignment="1" applyProtection="1">
      <alignment horizontal="right" indent="1" shrinkToFit="1"/>
      <protection locked="0"/>
    </xf>
    <xf numFmtId="3" fontId="1" fillId="0" borderId="0" xfId="1" applyNumberFormat="1" applyFont="1" applyFill="1" applyBorder="1" applyAlignment="1" applyProtection="1">
      <alignment horizontal="right" inden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3" fillId="0" borderId="0" xfId="1" applyFont="1"/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10" fillId="0" borderId="0" xfId="1" applyFont="1" applyFill="1" applyBorder="1" applyAlignment="1" applyProtection="1">
      <alignment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14" fontId="21" fillId="0" borderId="0" xfId="1" applyNumberFormat="1" applyFont="1" applyFill="1" applyBorder="1" applyAlignment="1">
      <alignment horizontal="left" vertical="center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28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29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0" xfId="1" applyFont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25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3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34" xfId="1" applyNumberFormat="1" applyBorder="1" applyAlignment="1">
      <alignment horizontal="right" indent="5"/>
    </xf>
    <xf numFmtId="3" fontId="1" fillId="0" borderId="23" xfId="1" applyNumberFormat="1" applyBorder="1" applyAlignment="1">
      <alignment horizontal="right" indent="5"/>
    </xf>
    <xf numFmtId="3" fontId="1" fillId="0" borderId="35" xfId="1" applyNumberFormat="1" applyBorder="1" applyAlignment="1">
      <alignment horizontal="right" indent="5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8" xfId="0" applyBorder="1" applyAlignment="1">
      <alignment vertical="center" wrapText="1"/>
    </xf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workbookViewId="0">
      <selection activeCell="I29" sqref="I29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22" t="s">
        <v>12</v>
      </c>
      <c r="B14" s="122"/>
      <c r="C14" s="15"/>
      <c r="D14" s="33"/>
      <c r="E14" s="24"/>
      <c r="F14" s="34"/>
    </row>
    <row r="15" spans="1:6" x14ac:dyDescent="0.2">
      <c r="A15" s="104"/>
      <c r="B15" s="104"/>
      <c r="C15" s="15"/>
      <c r="D15" s="33"/>
      <c r="E15" s="24"/>
      <c r="F15" s="34"/>
    </row>
    <row r="16" spans="1:6" x14ac:dyDescent="0.2">
      <c r="A16" s="35" t="s">
        <v>13</v>
      </c>
      <c r="B16" s="35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6"/>
      <c r="B19" s="33"/>
      <c r="C19" s="33"/>
      <c r="D19" s="33"/>
      <c r="E19" s="37"/>
      <c r="F19" s="15"/>
    </row>
    <row r="20" spans="1:6" ht="15.75" x14ac:dyDescent="0.2">
      <c r="A20" s="38" t="s">
        <v>14</v>
      </c>
      <c r="B20" s="39"/>
      <c r="C20" s="39"/>
      <c r="D20" s="40"/>
      <c r="E20" s="40"/>
      <c r="F20" s="40"/>
    </row>
    <row r="21" spans="1:6" ht="13.5" thickBot="1" x14ac:dyDescent="0.25">
      <c r="A21" s="41"/>
      <c r="B21" s="41"/>
      <c r="C21" s="41"/>
      <c r="D21" s="42"/>
      <c r="E21" s="42"/>
      <c r="F21" s="42"/>
    </row>
    <row r="22" spans="1:6" ht="38.25" x14ac:dyDescent="0.25">
      <c r="A22" s="43" t="s">
        <v>15</v>
      </c>
      <c r="B22" s="44"/>
      <c r="C22" s="45"/>
      <c r="D22" s="46" t="s">
        <v>16</v>
      </c>
      <c r="E22" s="47" t="s">
        <v>17</v>
      </c>
      <c r="F22" s="48" t="s">
        <v>18</v>
      </c>
    </row>
    <row r="23" spans="1:6" ht="13.5" thickBot="1" x14ac:dyDescent="0.25">
      <c r="A23" s="49"/>
      <c r="B23" s="50"/>
      <c r="C23" s="51"/>
      <c r="D23" s="52"/>
      <c r="E23" s="53" t="s">
        <v>19</v>
      </c>
      <c r="F23" s="54">
        <v>43496</v>
      </c>
    </row>
    <row r="24" spans="1:6" x14ac:dyDescent="0.2">
      <c r="A24" s="55" t="s">
        <v>20</v>
      </c>
      <c r="B24" s="56"/>
      <c r="C24" s="56"/>
      <c r="D24" s="57">
        <v>1</v>
      </c>
      <c r="E24" s="58">
        <f>E25+E31+E35+E28</f>
        <v>493815</v>
      </c>
      <c r="F24" s="59">
        <f>+F25+F28+F31+F35</f>
        <v>100</v>
      </c>
    </row>
    <row r="25" spans="1:6" x14ac:dyDescent="0.2">
      <c r="A25" s="60" t="s">
        <v>21</v>
      </c>
      <c r="B25" s="61"/>
      <c r="C25" s="61"/>
      <c r="D25" s="62">
        <v>3</v>
      </c>
      <c r="E25" s="63">
        <f>E26+E27</f>
        <v>36051</v>
      </c>
      <c r="F25" s="64">
        <f>+F26+F27</f>
        <v>7.3005072749916469</v>
      </c>
    </row>
    <row r="26" spans="1:6" x14ac:dyDescent="0.2">
      <c r="A26" s="65" t="s">
        <v>22</v>
      </c>
      <c r="B26" s="66"/>
      <c r="C26" s="66"/>
      <c r="D26" s="62">
        <v>4</v>
      </c>
      <c r="E26" s="63">
        <v>36051</v>
      </c>
      <c r="F26" s="64">
        <f>E26/$E$24*100</f>
        <v>7.3005072749916469</v>
      </c>
    </row>
    <row r="27" spans="1:6" hidden="1" x14ac:dyDescent="0.2">
      <c r="A27" s="65" t="s">
        <v>23</v>
      </c>
      <c r="B27" s="66"/>
      <c r="C27" s="66"/>
      <c r="D27" s="62">
        <v>5</v>
      </c>
      <c r="E27" s="63">
        <v>0</v>
      </c>
      <c r="F27" s="64">
        <f>E27/$E$24*100</f>
        <v>0</v>
      </c>
    </row>
    <row r="28" spans="1:6" x14ac:dyDescent="0.2">
      <c r="A28" s="60" t="s">
        <v>24</v>
      </c>
      <c r="B28" s="66"/>
      <c r="C28" s="66"/>
      <c r="D28" s="62">
        <v>9</v>
      </c>
      <c r="E28" s="63">
        <f>+E29+E30</f>
        <v>79881</v>
      </c>
      <c r="F28" s="64">
        <f>+F29+F30</f>
        <v>16.176300841408217</v>
      </c>
    </row>
    <row r="29" spans="1:6" x14ac:dyDescent="0.2">
      <c r="A29" s="65" t="s">
        <v>25</v>
      </c>
      <c r="B29" s="66"/>
      <c r="C29" s="66"/>
      <c r="D29" s="62">
        <v>10</v>
      </c>
      <c r="E29" s="63">
        <v>1674</v>
      </c>
      <c r="F29" s="64">
        <f>E29/$E$24*100</f>
        <v>0.33899334771118739</v>
      </c>
    </row>
    <row r="30" spans="1:6" x14ac:dyDescent="0.2">
      <c r="A30" s="65" t="s">
        <v>26</v>
      </c>
      <c r="B30" s="66"/>
      <c r="C30" s="66"/>
      <c r="D30" s="62">
        <v>11</v>
      </c>
      <c r="E30" s="63">
        <v>78207</v>
      </c>
      <c r="F30" s="64">
        <f>E30/$E$24*100</f>
        <v>15.837307493697031</v>
      </c>
    </row>
    <row r="31" spans="1:6" x14ac:dyDescent="0.2">
      <c r="A31" s="60" t="s">
        <v>27</v>
      </c>
      <c r="B31" s="66"/>
      <c r="C31" s="66"/>
      <c r="D31" s="62">
        <v>12</v>
      </c>
      <c r="E31" s="63">
        <f>E32+E33+E34</f>
        <v>373897</v>
      </c>
      <c r="F31" s="64">
        <f>+F32+F33</f>
        <v>75.716007006672541</v>
      </c>
    </row>
    <row r="32" spans="1:6" hidden="1" x14ac:dyDescent="0.2">
      <c r="A32" s="65" t="s">
        <v>28</v>
      </c>
      <c r="B32" s="66"/>
      <c r="C32" s="66"/>
      <c r="D32" s="62">
        <v>13</v>
      </c>
      <c r="E32" s="63">
        <v>0</v>
      </c>
      <c r="F32" s="64">
        <f>E32/$E$24*100</f>
        <v>0</v>
      </c>
    </row>
    <row r="33" spans="1:6" x14ac:dyDescent="0.2">
      <c r="A33" s="65" t="s">
        <v>29</v>
      </c>
      <c r="B33" s="66"/>
      <c r="C33" s="66"/>
      <c r="D33" s="62">
        <v>14</v>
      </c>
      <c r="E33" s="63">
        <v>373897</v>
      </c>
      <c r="F33" s="64">
        <f>E33/$E$24*100</f>
        <v>75.716007006672541</v>
      </c>
    </row>
    <row r="34" spans="1:6" hidden="1" x14ac:dyDescent="0.2">
      <c r="A34" s="65" t="s">
        <v>30</v>
      </c>
      <c r="B34" s="66"/>
      <c r="C34" s="66"/>
      <c r="D34" s="62">
        <v>15</v>
      </c>
      <c r="E34" s="63">
        <v>0</v>
      </c>
      <c r="F34" s="64">
        <f>E34/$E$24*100</f>
        <v>0</v>
      </c>
    </row>
    <row r="35" spans="1:6" ht="13.5" thickBot="1" x14ac:dyDescent="0.25">
      <c r="A35" s="67" t="s">
        <v>31</v>
      </c>
      <c r="B35" s="68"/>
      <c r="C35" s="68"/>
      <c r="D35" s="69">
        <v>24</v>
      </c>
      <c r="E35" s="70">
        <v>3986</v>
      </c>
      <c r="F35" s="71">
        <f>E35/E24*100</f>
        <v>0.80718487692759433</v>
      </c>
    </row>
    <row r="36" spans="1:6" x14ac:dyDescent="0.2">
      <c r="A36" s="72"/>
      <c r="B36" s="73"/>
      <c r="C36" s="73"/>
      <c r="D36" s="74"/>
      <c r="E36" s="75"/>
      <c r="F36" s="76"/>
    </row>
    <row r="37" spans="1:6" x14ac:dyDescent="0.2">
      <c r="A37" s="72"/>
      <c r="B37" s="73"/>
      <c r="C37" s="73"/>
      <c r="D37" s="74"/>
      <c r="E37" s="75"/>
      <c r="F37" s="76"/>
    </row>
    <row r="38" spans="1:6" ht="15.75" x14ac:dyDescent="0.2">
      <c r="A38" s="77" t="s">
        <v>32</v>
      </c>
      <c r="B38" s="78"/>
      <c r="C38" s="78"/>
      <c r="D38" s="78"/>
      <c r="E38" s="78"/>
      <c r="F38" s="78"/>
    </row>
    <row r="39" spans="1:6" ht="13.5" thickBot="1" x14ac:dyDescent="0.25">
      <c r="A39" s="79"/>
      <c r="B39" s="80"/>
      <c r="C39" s="80"/>
      <c r="D39" s="80"/>
      <c r="E39" s="80"/>
      <c r="F39" s="80"/>
    </row>
    <row r="40" spans="1:6" x14ac:dyDescent="0.2">
      <c r="A40" s="123" t="s">
        <v>33</v>
      </c>
      <c r="B40" s="126" t="s">
        <v>16</v>
      </c>
      <c r="C40" s="129" t="s">
        <v>34</v>
      </c>
      <c r="D40" s="130"/>
      <c r="E40" s="129" t="s">
        <v>35</v>
      </c>
      <c r="F40" s="130"/>
    </row>
    <row r="41" spans="1:6" x14ac:dyDescent="0.2">
      <c r="A41" s="124"/>
      <c r="B41" s="127"/>
      <c r="C41" s="81" t="s">
        <v>36</v>
      </c>
      <c r="D41" s="82" t="s">
        <v>37</v>
      </c>
      <c r="E41" s="81" t="s">
        <v>36</v>
      </c>
      <c r="F41" s="82" t="s">
        <v>37</v>
      </c>
    </row>
    <row r="42" spans="1:6" ht="13.5" thickBot="1" x14ac:dyDescent="0.25">
      <c r="A42" s="125"/>
      <c r="B42" s="128"/>
      <c r="C42" s="131" t="s">
        <v>41</v>
      </c>
      <c r="D42" s="131"/>
      <c r="E42" s="131"/>
      <c r="F42" s="132"/>
    </row>
    <row r="43" spans="1:6" x14ac:dyDescent="0.2">
      <c r="A43" s="83" t="s">
        <v>38</v>
      </c>
      <c r="B43" s="84">
        <v>1</v>
      </c>
      <c r="C43" s="85">
        <v>921954</v>
      </c>
      <c r="D43" s="86">
        <v>5212670</v>
      </c>
      <c r="E43" s="87">
        <v>980801</v>
      </c>
      <c r="F43" s="87">
        <v>5502015</v>
      </c>
    </row>
    <row r="44" spans="1:6" ht="13.5" thickBot="1" x14ac:dyDescent="0.25">
      <c r="A44" s="88" t="s">
        <v>39</v>
      </c>
      <c r="B44" s="89">
        <v>2</v>
      </c>
      <c r="C44" s="90">
        <v>283393</v>
      </c>
      <c r="D44" s="91">
        <v>2312674</v>
      </c>
      <c r="E44" s="92">
        <v>289586</v>
      </c>
      <c r="F44" s="93">
        <v>2331399</v>
      </c>
    </row>
    <row r="45" spans="1:6" x14ac:dyDescent="0.2">
      <c r="A45" s="72"/>
      <c r="B45" s="94"/>
      <c r="C45" s="95"/>
      <c r="D45" s="96"/>
      <c r="E45" s="97"/>
      <c r="F45" s="98"/>
    </row>
    <row r="46" spans="1:6" x14ac:dyDescent="0.2">
      <c r="A46" s="72"/>
      <c r="B46" s="94"/>
      <c r="C46" s="95"/>
      <c r="D46" s="96"/>
      <c r="E46" s="97"/>
      <c r="F46" s="98"/>
    </row>
    <row r="47" spans="1:6" ht="51" x14ac:dyDescent="0.25">
      <c r="A47" s="99" t="s">
        <v>40</v>
      </c>
      <c r="B47" s="100"/>
      <c r="C47" s="100"/>
      <c r="D47" s="101"/>
      <c r="E47" s="101"/>
      <c r="F47" s="102"/>
    </row>
    <row r="50" spans="2:3" x14ac:dyDescent="0.2">
      <c r="B50" s="103"/>
      <c r="C50" s="103"/>
    </row>
    <row r="52" spans="2:3" x14ac:dyDescent="0.2">
      <c r="B52" s="103"/>
      <c r="C52" s="103"/>
    </row>
  </sheetData>
  <mergeCells count="6"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D15" sqref="D15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22" t="s">
        <v>12</v>
      </c>
      <c r="B14" s="122"/>
      <c r="C14" s="15"/>
      <c r="D14" s="33"/>
      <c r="E14" s="24"/>
      <c r="F14" s="34"/>
    </row>
    <row r="15" spans="1:6" x14ac:dyDescent="0.2">
      <c r="A15" s="119"/>
      <c r="B15" s="119"/>
      <c r="C15" s="15"/>
      <c r="D15" s="33"/>
      <c r="E15" s="24"/>
      <c r="F15" s="34"/>
    </row>
    <row r="16" spans="1:6" x14ac:dyDescent="0.2">
      <c r="A16" s="35" t="s">
        <v>13</v>
      </c>
      <c r="B16" s="35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6"/>
      <c r="B19" s="33"/>
      <c r="C19" s="33"/>
      <c r="D19" s="33"/>
      <c r="E19" s="37"/>
      <c r="F19" s="15"/>
    </row>
    <row r="20" spans="1:6" ht="15.75" x14ac:dyDescent="0.2">
      <c r="A20" s="38" t="s">
        <v>14</v>
      </c>
      <c r="B20" s="39"/>
      <c r="C20" s="39"/>
      <c r="D20" s="40"/>
      <c r="E20" s="40"/>
      <c r="F20" s="40"/>
    </row>
    <row r="21" spans="1:6" ht="13.5" thickBot="1" x14ac:dyDescent="0.25">
      <c r="A21" s="41"/>
      <c r="B21" s="41"/>
      <c r="C21" s="41"/>
      <c r="D21" s="42"/>
      <c r="E21" s="42"/>
      <c r="F21" s="42"/>
    </row>
    <row r="22" spans="1:6" ht="38.25" x14ac:dyDescent="0.25">
      <c r="A22" s="43" t="s">
        <v>15</v>
      </c>
      <c r="B22" s="44"/>
      <c r="C22" s="45"/>
      <c r="D22" s="46" t="s">
        <v>16</v>
      </c>
      <c r="E22" s="47" t="s">
        <v>17</v>
      </c>
      <c r="F22" s="48" t="s">
        <v>18</v>
      </c>
    </row>
    <row r="23" spans="1:6" ht="13.5" thickBot="1" x14ac:dyDescent="0.25">
      <c r="A23" s="49"/>
      <c r="B23" s="50"/>
      <c r="C23" s="51"/>
      <c r="D23" s="52"/>
      <c r="E23" s="53" t="s">
        <v>19</v>
      </c>
      <c r="F23" s="54">
        <v>43769</v>
      </c>
    </row>
    <row r="24" spans="1:6" x14ac:dyDescent="0.2">
      <c r="A24" s="55" t="s">
        <v>20</v>
      </c>
      <c r="B24" s="56"/>
      <c r="C24" s="56"/>
      <c r="D24" s="57">
        <v>1</v>
      </c>
      <c r="E24" s="58">
        <f>E25+E31+E35+E28</f>
        <v>441358</v>
      </c>
      <c r="F24" s="59">
        <f>+F25+F28+F31+F35</f>
        <v>100</v>
      </c>
    </row>
    <row r="25" spans="1:6" x14ac:dyDescent="0.2">
      <c r="A25" s="60" t="s">
        <v>21</v>
      </c>
      <c r="B25" s="61"/>
      <c r="C25" s="61"/>
      <c r="D25" s="62">
        <v>3</v>
      </c>
      <c r="E25" s="63">
        <f>E26+E27</f>
        <v>7542</v>
      </c>
      <c r="F25" s="64">
        <f>+F26+F27</f>
        <v>1.7088168788149303</v>
      </c>
    </row>
    <row r="26" spans="1:6" x14ac:dyDescent="0.2">
      <c r="A26" s="65" t="s">
        <v>22</v>
      </c>
      <c r="B26" s="66"/>
      <c r="C26" s="66"/>
      <c r="D26" s="62">
        <v>4</v>
      </c>
      <c r="E26" s="63">
        <v>7292</v>
      </c>
      <c r="F26" s="64">
        <f>E26/$E$24*100</f>
        <v>1.6521735190027143</v>
      </c>
    </row>
    <row r="27" spans="1:6" x14ac:dyDescent="0.2">
      <c r="A27" s="65" t="s">
        <v>23</v>
      </c>
      <c r="B27" s="66"/>
      <c r="C27" s="66"/>
      <c r="D27" s="62">
        <v>5</v>
      </c>
      <c r="E27" s="63">
        <v>250</v>
      </c>
      <c r="F27" s="64">
        <f>E27/$E$24*100</f>
        <v>5.6643359812215931E-2</v>
      </c>
    </row>
    <row r="28" spans="1:6" x14ac:dyDescent="0.2">
      <c r="A28" s="60" t="s">
        <v>24</v>
      </c>
      <c r="B28" s="66"/>
      <c r="C28" s="66"/>
      <c r="D28" s="62">
        <v>9</v>
      </c>
      <c r="E28" s="63">
        <f>E30</f>
        <v>41907</v>
      </c>
      <c r="F28" s="64">
        <f>+F29+F30</f>
        <v>9.4950131186021327</v>
      </c>
    </row>
    <row r="29" spans="1:6" hidden="1" x14ac:dyDescent="0.2">
      <c r="A29" s="65" t="s">
        <v>25</v>
      </c>
      <c r="B29" s="66"/>
      <c r="C29" s="66"/>
      <c r="D29" s="62">
        <v>10</v>
      </c>
      <c r="E29" s="63">
        <v>0</v>
      </c>
      <c r="F29" s="64">
        <f>E29/$E$24*100</f>
        <v>0</v>
      </c>
    </row>
    <row r="30" spans="1:6" x14ac:dyDescent="0.2">
      <c r="A30" s="65" t="s">
        <v>26</v>
      </c>
      <c r="B30" s="66"/>
      <c r="C30" s="66"/>
      <c r="D30" s="62">
        <v>11</v>
      </c>
      <c r="E30" s="63">
        <v>41907</v>
      </c>
      <c r="F30" s="64">
        <f>E30/$E$24*100</f>
        <v>9.4950131186021327</v>
      </c>
    </row>
    <row r="31" spans="1:6" x14ac:dyDescent="0.2">
      <c r="A31" s="60" t="s">
        <v>27</v>
      </c>
      <c r="B31" s="66"/>
      <c r="C31" s="66"/>
      <c r="D31" s="62">
        <v>12</v>
      </c>
      <c r="E31" s="63">
        <f>E32+E33+E34</f>
        <v>381989</v>
      </c>
      <c r="F31" s="64">
        <f>+F32+F33</f>
        <v>86.548561485234217</v>
      </c>
    </row>
    <row r="32" spans="1:6" hidden="1" x14ac:dyDescent="0.2">
      <c r="A32" s="65" t="s">
        <v>28</v>
      </c>
      <c r="B32" s="66"/>
      <c r="C32" s="66"/>
      <c r="D32" s="62">
        <v>13</v>
      </c>
      <c r="E32" s="63">
        <v>0</v>
      </c>
      <c r="F32" s="64">
        <f>E32/$E$24*100</f>
        <v>0</v>
      </c>
    </row>
    <row r="33" spans="1:6" x14ac:dyDescent="0.2">
      <c r="A33" s="65" t="s">
        <v>29</v>
      </c>
      <c r="B33" s="66"/>
      <c r="C33" s="66"/>
      <c r="D33" s="62">
        <v>14</v>
      </c>
      <c r="E33" s="63">
        <v>381989</v>
      </c>
      <c r="F33" s="64">
        <f>E33/$E$24*100</f>
        <v>86.548561485234217</v>
      </c>
    </row>
    <row r="34" spans="1:6" hidden="1" x14ac:dyDescent="0.2">
      <c r="A34" s="65" t="s">
        <v>30</v>
      </c>
      <c r="B34" s="66"/>
      <c r="C34" s="66"/>
      <c r="D34" s="62">
        <v>15</v>
      </c>
      <c r="E34" s="63">
        <v>0</v>
      </c>
      <c r="F34" s="64">
        <f>E34/$E$24*100</f>
        <v>0</v>
      </c>
    </row>
    <row r="35" spans="1:6" ht="13.5" thickBot="1" x14ac:dyDescent="0.25">
      <c r="A35" s="67" t="s">
        <v>31</v>
      </c>
      <c r="B35" s="68"/>
      <c r="C35" s="68"/>
      <c r="D35" s="69">
        <v>24</v>
      </c>
      <c r="E35" s="70">
        <v>9920</v>
      </c>
      <c r="F35" s="71">
        <f>E35/E24*100</f>
        <v>2.2476085173487284</v>
      </c>
    </row>
    <row r="36" spans="1:6" x14ac:dyDescent="0.2">
      <c r="A36" s="72"/>
      <c r="B36" s="73"/>
      <c r="C36" s="73"/>
      <c r="D36" s="74"/>
      <c r="E36" s="75"/>
      <c r="F36" s="76"/>
    </row>
    <row r="37" spans="1:6" x14ac:dyDescent="0.2">
      <c r="A37" s="72"/>
      <c r="B37" s="73"/>
      <c r="C37" s="73"/>
      <c r="D37" s="74"/>
      <c r="E37" s="75"/>
      <c r="F37" s="76"/>
    </row>
    <row r="38" spans="1:6" ht="15.75" x14ac:dyDescent="0.2">
      <c r="A38" s="77" t="s">
        <v>32</v>
      </c>
      <c r="B38" s="78"/>
      <c r="C38" s="78"/>
      <c r="D38" s="78"/>
      <c r="E38" s="78"/>
      <c r="F38" s="78"/>
    </row>
    <row r="39" spans="1:6" ht="13.5" thickBot="1" x14ac:dyDescent="0.25">
      <c r="A39" s="79"/>
      <c r="B39" s="80"/>
      <c r="C39" s="80"/>
      <c r="D39" s="80"/>
      <c r="E39" s="80"/>
      <c r="F39" s="80"/>
    </row>
    <row r="40" spans="1:6" x14ac:dyDescent="0.2">
      <c r="A40" s="123" t="s">
        <v>33</v>
      </c>
      <c r="B40" s="126" t="s">
        <v>16</v>
      </c>
      <c r="C40" s="129" t="s">
        <v>34</v>
      </c>
      <c r="D40" s="130"/>
      <c r="E40" s="129" t="s">
        <v>35</v>
      </c>
      <c r="F40" s="130"/>
    </row>
    <row r="41" spans="1:6" x14ac:dyDescent="0.2">
      <c r="A41" s="124"/>
      <c r="B41" s="127"/>
      <c r="C41" s="81" t="s">
        <v>36</v>
      </c>
      <c r="D41" s="82" t="s">
        <v>37</v>
      </c>
      <c r="E41" s="81" t="s">
        <v>36</v>
      </c>
      <c r="F41" s="82" t="s">
        <v>37</v>
      </c>
    </row>
    <row r="42" spans="1:6" ht="13.5" thickBot="1" x14ac:dyDescent="0.25">
      <c r="A42" s="125"/>
      <c r="B42" s="128"/>
      <c r="C42" s="131" t="s">
        <v>53</v>
      </c>
      <c r="D42" s="131"/>
      <c r="E42" s="131"/>
      <c r="F42" s="132"/>
    </row>
    <row r="43" spans="1:6" x14ac:dyDescent="0.2">
      <c r="A43" s="83" t="s">
        <v>38</v>
      </c>
      <c r="B43" s="84">
        <v>1</v>
      </c>
      <c r="C43" s="85">
        <v>408756</v>
      </c>
      <c r="D43" s="86">
        <v>11856106</v>
      </c>
      <c r="E43" s="87">
        <v>462421</v>
      </c>
      <c r="F43" s="87">
        <v>13415986</v>
      </c>
    </row>
    <row r="44" spans="1:6" ht="13.5" thickBot="1" x14ac:dyDescent="0.25">
      <c r="A44" s="88" t="s">
        <v>39</v>
      </c>
      <c r="B44" s="89">
        <v>2</v>
      </c>
      <c r="C44" s="90">
        <v>551852</v>
      </c>
      <c r="D44" s="91">
        <v>2003983</v>
      </c>
      <c r="E44" s="92">
        <v>597090</v>
      </c>
      <c r="F44" s="93">
        <v>2170895</v>
      </c>
    </row>
    <row r="45" spans="1:6" x14ac:dyDescent="0.2">
      <c r="A45" s="72"/>
      <c r="B45" s="94"/>
      <c r="C45" s="95"/>
      <c r="D45" s="95"/>
      <c r="E45" s="95"/>
      <c r="F45" s="95"/>
    </row>
    <row r="46" spans="1:6" ht="15.75" x14ac:dyDescent="0.2">
      <c r="A46" s="77" t="s">
        <v>43</v>
      </c>
      <c r="B46" s="107"/>
      <c r="C46" s="107"/>
      <c r="D46" s="94"/>
      <c r="E46" s="108"/>
      <c r="F46" s="98"/>
    </row>
    <row r="47" spans="1:6" ht="13.5" thickBot="1" x14ac:dyDescent="0.25">
      <c r="A47" s="72"/>
      <c r="B47" s="107"/>
      <c r="C47" s="103"/>
      <c r="D47" s="103"/>
      <c r="F47" s="98"/>
    </row>
    <row r="48" spans="1:6" x14ac:dyDescent="0.2">
      <c r="A48" s="133" t="s">
        <v>33</v>
      </c>
      <c r="B48" s="135" t="s">
        <v>16</v>
      </c>
      <c r="C48" s="136" t="s">
        <v>44</v>
      </c>
      <c r="D48" s="137"/>
      <c r="E48" s="109"/>
      <c r="F48" s="98"/>
    </row>
    <row r="49" spans="1:6" ht="13.5" thickBot="1" x14ac:dyDescent="0.25">
      <c r="A49" s="134"/>
      <c r="B49" s="128"/>
      <c r="C49" s="110" t="s">
        <v>45</v>
      </c>
      <c r="D49" s="111">
        <v>43769</v>
      </c>
      <c r="E49" s="112"/>
      <c r="F49" s="98"/>
    </row>
    <row r="50" spans="1:6" x14ac:dyDescent="0.2">
      <c r="A50" s="83" t="s">
        <v>38</v>
      </c>
      <c r="B50" s="57">
        <v>1</v>
      </c>
      <c r="C50" s="138">
        <v>353077986</v>
      </c>
      <c r="D50" s="139"/>
      <c r="F50" s="98"/>
    </row>
    <row r="51" spans="1:6" ht="13.5" thickBot="1" x14ac:dyDescent="0.25">
      <c r="A51" s="88" t="s">
        <v>39</v>
      </c>
      <c r="B51" s="69">
        <v>2</v>
      </c>
      <c r="C51" s="140">
        <v>79071582</v>
      </c>
      <c r="D51" s="141"/>
      <c r="F51" s="98"/>
    </row>
    <row r="52" spans="1:6" x14ac:dyDescent="0.2">
      <c r="A52" s="72"/>
      <c r="B52" s="94"/>
      <c r="C52" s="95"/>
      <c r="D52" s="96"/>
      <c r="E52" s="97"/>
      <c r="F52" s="98"/>
    </row>
    <row r="53" spans="1:6" x14ac:dyDescent="0.2">
      <c r="A53" s="72"/>
      <c r="B53" s="94"/>
      <c r="C53" s="95"/>
      <c r="D53" s="96"/>
      <c r="E53" s="97"/>
      <c r="F53" s="98"/>
    </row>
    <row r="54" spans="1:6" x14ac:dyDescent="0.2">
      <c r="A54" s="72"/>
      <c r="B54" s="94"/>
      <c r="C54" s="95"/>
      <c r="D54" s="96"/>
      <c r="E54" s="97"/>
      <c r="F54" s="98"/>
    </row>
    <row r="55" spans="1:6" ht="51" x14ac:dyDescent="0.25">
      <c r="A55" s="99" t="s">
        <v>40</v>
      </c>
      <c r="B55" s="100"/>
      <c r="C55" s="100"/>
      <c r="D55" s="101"/>
      <c r="E55" s="101"/>
      <c r="F55" s="102"/>
    </row>
    <row r="58" spans="1:6" x14ac:dyDescent="0.2">
      <c r="B58" s="103"/>
      <c r="C58" s="103"/>
    </row>
    <row r="60" spans="1:6" x14ac:dyDescent="0.2">
      <c r="B60" s="103"/>
      <c r="C60" s="103"/>
    </row>
  </sheetData>
  <mergeCells count="11">
    <mergeCell ref="A14:B14"/>
    <mergeCell ref="A40:A42"/>
    <mergeCell ref="B40:B42"/>
    <mergeCell ref="C40:D40"/>
    <mergeCell ref="E40:F40"/>
    <mergeCell ref="C42:F42"/>
    <mergeCell ref="A48:A49"/>
    <mergeCell ref="B48:B49"/>
    <mergeCell ref="C48:D48"/>
    <mergeCell ref="C50:D50"/>
    <mergeCell ref="C51:D51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F2" sqref="F2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22" t="s">
        <v>12</v>
      </c>
      <c r="B14" s="122"/>
      <c r="C14" s="15"/>
      <c r="D14" s="33"/>
      <c r="E14" s="24"/>
      <c r="F14" s="34"/>
    </row>
    <row r="15" spans="1:6" x14ac:dyDescent="0.2">
      <c r="A15" s="120"/>
      <c r="B15" s="120"/>
      <c r="C15" s="15"/>
      <c r="D15" s="33"/>
      <c r="E15" s="24"/>
      <c r="F15" s="34"/>
    </row>
    <row r="16" spans="1:6" x14ac:dyDescent="0.2">
      <c r="A16" s="35" t="s">
        <v>13</v>
      </c>
      <c r="B16" s="35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6"/>
      <c r="B19" s="33"/>
      <c r="C19" s="33"/>
      <c r="D19" s="33"/>
      <c r="E19" s="37"/>
      <c r="F19" s="15"/>
    </row>
    <row r="20" spans="1:6" ht="15.75" x14ac:dyDescent="0.2">
      <c r="A20" s="38" t="s">
        <v>14</v>
      </c>
      <c r="B20" s="39"/>
      <c r="C20" s="39"/>
      <c r="D20" s="40"/>
      <c r="E20" s="40"/>
      <c r="F20" s="40"/>
    </row>
    <row r="21" spans="1:6" ht="13.5" thickBot="1" x14ac:dyDescent="0.25">
      <c r="A21" s="41"/>
      <c r="B21" s="41"/>
      <c r="C21" s="41"/>
      <c r="D21" s="42"/>
      <c r="E21" s="42"/>
      <c r="F21" s="42"/>
    </row>
    <row r="22" spans="1:6" ht="38.25" x14ac:dyDescent="0.25">
      <c r="A22" s="43" t="s">
        <v>15</v>
      </c>
      <c r="B22" s="44"/>
      <c r="C22" s="45"/>
      <c r="D22" s="46" t="s">
        <v>16</v>
      </c>
      <c r="E22" s="47" t="s">
        <v>17</v>
      </c>
      <c r="F22" s="48" t="s">
        <v>18</v>
      </c>
    </row>
    <row r="23" spans="1:6" ht="13.5" thickBot="1" x14ac:dyDescent="0.25">
      <c r="A23" s="49"/>
      <c r="B23" s="50"/>
      <c r="C23" s="51"/>
      <c r="D23" s="52"/>
      <c r="E23" s="53" t="s">
        <v>19</v>
      </c>
      <c r="F23" s="54">
        <v>43799</v>
      </c>
    </row>
    <row r="24" spans="1:6" x14ac:dyDescent="0.2">
      <c r="A24" s="55" t="s">
        <v>20</v>
      </c>
      <c r="B24" s="56"/>
      <c r="C24" s="56"/>
      <c r="D24" s="57">
        <v>1</v>
      </c>
      <c r="E24" s="58">
        <f>E25+E31+E35+E28</f>
        <v>360094</v>
      </c>
      <c r="F24" s="59">
        <f>+F25+F28+F31+F35</f>
        <v>100</v>
      </c>
    </row>
    <row r="25" spans="1:6" x14ac:dyDescent="0.2">
      <c r="A25" s="60" t="s">
        <v>21</v>
      </c>
      <c r="B25" s="61"/>
      <c r="C25" s="61"/>
      <c r="D25" s="62">
        <v>3</v>
      </c>
      <c r="E25" s="63">
        <f>E26+E27</f>
        <v>8917</v>
      </c>
      <c r="F25" s="64">
        <f>+F26+F27</f>
        <v>2.4762978555599373</v>
      </c>
    </row>
    <row r="26" spans="1:6" x14ac:dyDescent="0.2">
      <c r="A26" s="65" t="s">
        <v>22</v>
      </c>
      <c r="B26" s="66"/>
      <c r="C26" s="66"/>
      <c r="D26" s="62">
        <v>4</v>
      </c>
      <c r="E26" s="63">
        <v>8667</v>
      </c>
      <c r="F26" s="64">
        <f>E26/$E$24*100</f>
        <v>2.4068715390981246</v>
      </c>
    </row>
    <row r="27" spans="1:6" x14ac:dyDescent="0.2">
      <c r="A27" s="65" t="s">
        <v>23</v>
      </c>
      <c r="B27" s="66"/>
      <c r="C27" s="66"/>
      <c r="D27" s="62">
        <v>5</v>
      </c>
      <c r="E27" s="63">
        <v>250</v>
      </c>
      <c r="F27" s="64">
        <f>E27/$E$24*100</f>
        <v>6.9426316461812743E-2</v>
      </c>
    </row>
    <row r="28" spans="1:6" x14ac:dyDescent="0.2">
      <c r="A28" s="60" t="s">
        <v>24</v>
      </c>
      <c r="B28" s="66"/>
      <c r="C28" s="66"/>
      <c r="D28" s="62">
        <v>9</v>
      </c>
      <c r="E28" s="63">
        <f>E30</f>
        <v>10690</v>
      </c>
      <c r="F28" s="64">
        <f>+F29+F30</f>
        <v>2.9686692919071134</v>
      </c>
    </row>
    <row r="29" spans="1:6" hidden="1" x14ac:dyDescent="0.2">
      <c r="A29" s="65" t="s">
        <v>25</v>
      </c>
      <c r="B29" s="66"/>
      <c r="C29" s="66"/>
      <c r="D29" s="62">
        <v>10</v>
      </c>
      <c r="E29" s="63">
        <v>0</v>
      </c>
      <c r="F29" s="64">
        <f>E29/$E$24*100</f>
        <v>0</v>
      </c>
    </row>
    <row r="30" spans="1:6" x14ac:dyDescent="0.2">
      <c r="A30" s="65" t="s">
        <v>26</v>
      </c>
      <c r="B30" s="66"/>
      <c r="C30" s="66"/>
      <c r="D30" s="62">
        <v>11</v>
      </c>
      <c r="E30" s="63">
        <v>10690</v>
      </c>
      <c r="F30" s="64">
        <f>E30/$E$24*100</f>
        <v>2.9686692919071134</v>
      </c>
    </row>
    <row r="31" spans="1:6" x14ac:dyDescent="0.2">
      <c r="A31" s="60" t="s">
        <v>27</v>
      </c>
      <c r="B31" s="66"/>
      <c r="C31" s="66"/>
      <c r="D31" s="62">
        <v>12</v>
      </c>
      <c r="E31" s="63">
        <f>E32+E33+E34</f>
        <v>336878</v>
      </c>
      <c r="F31" s="64">
        <f>+F32+F33</f>
        <v>93.552794548090219</v>
      </c>
    </row>
    <row r="32" spans="1:6" hidden="1" x14ac:dyDescent="0.2">
      <c r="A32" s="65" t="s">
        <v>28</v>
      </c>
      <c r="B32" s="66"/>
      <c r="C32" s="66"/>
      <c r="D32" s="62">
        <v>13</v>
      </c>
      <c r="E32" s="63">
        <v>0</v>
      </c>
      <c r="F32" s="64">
        <f>E32/$E$24*100</f>
        <v>0</v>
      </c>
    </row>
    <row r="33" spans="1:6" x14ac:dyDescent="0.2">
      <c r="A33" s="65" t="s">
        <v>29</v>
      </c>
      <c r="B33" s="66"/>
      <c r="C33" s="66"/>
      <c r="D33" s="62">
        <v>14</v>
      </c>
      <c r="E33" s="63">
        <v>336878</v>
      </c>
      <c r="F33" s="64">
        <f>E33/$E$24*100</f>
        <v>93.552794548090219</v>
      </c>
    </row>
    <row r="34" spans="1:6" hidden="1" x14ac:dyDescent="0.2">
      <c r="A34" s="65" t="s">
        <v>30</v>
      </c>
      <c r="B34" s="66"/>
      <c r="C34" s="66"/>
      <c r="D34" s="62">
        <v>15</v>
      </c>
      <c r="E34" s="63">
        <v>0</v>
      </c>
      <c r="F34" s="64">
        <f>E34/$E$24*100</f>
        <v>0</v>
      </c>
    </row>
    <row r="35" spans="1:6" ht="13.5" thickBot="1" x14ac:dyDescent="0.25">
      <c r="A35" s="67" t="s">
        <v>31</v>
      </c>
      <c r="B35" s="68"/>
      <c r="C35" s="68"/>
      <c r="D35" s="69">
        <v>24</v>
      </c>
      <c r="E35" s="70">
        <v>3609</v>
      </c>
      <c r="F35" s="71">
        <f>E35/E24*100</f>
        <v>1.002238304442729</v>
      </c>
    </row>
    <row r="36" spans="1:6" x14ac:dyDescent="0.2">
      <c r="A36" s="72"/>
      <c r="B36" s="73"/>
      <c r="C36" s="73"/>
      <c r="D36" s="74"/>
      <c r="E36" s="75"/>
      <c r="F36" s="76"/>
    </row>
    <row r="37" spans="1:6" x14ac:dyDescent="0.2">
      <c r="A37" s="72"/>
      <c r="B37" s="73"/>
      <c r="C37" s="73"/>
      <c r="D37" s="74"/>
      <c r="E37" s="75"/>
      <c r="F37" s="76"/>
    </row>
    <row r="38" spans="1:6" ht="15.75" x14ac:dyDescent="0.2">
      <c r="A38" s="77" t="s">
        <v>32</v>
      </c>
      <c r="B38" s="78"/>
      <c r="C38" s="78"/>
      <c r="D38" s="78"/>
      <c r="E38" s="78"/>
      <c r="F38" s="78"/>
    </row>
    <row r="39" spans="1:6" ht="13.5" thickBot="1" x14ac:dyDescent="0.25">
      <c r="A39" s="79"/>
      <c r="B39" s="80"/>
      <c r="C39" s="80"/>
      <c r="D39" s="80"/>
      <c r="E39" s="80"/>
      <c r="F39" s="80"/>
    </row>
    <row r="40" spans="1:6" x14ac:dyDescent="0.2">
      <c r="A40" s="123" t="s">
        <v>33</v>
      </c>
      <c r="B40" s="126" t="s">
        <v>16</v>
      </c>
      <c r="C40" s="129" t="s">
        <v>34</v>
      </c>
      <c r="D40" s="130"/>
      <c r="E40" s="129" t="s">
        <v>35</v>
      </c>
      <c r="F40" s="130"/>
    </row>
    <row r="41" spans="1:6" x14ac:dyDescent="0.2">
      <c r="A41" s="124"/>
      <c r="B41" s="127"/>
      <c r="C41" s="81" t="s">
        <v>36</v>
      </c>
      <c r="D41" s="82" t="s">
        <v>37</v>
      </c>
      <c r="E41" s="81" t="s">
        <v>36</v>
      </c>
      <c r="F41" s="82" t="s">
        <v>37</v>
      </c>
    </row>
    <row r="42" spans="1:6" ht="13.5" thickBot="1" x14ac:dyDescent="0.25">
      <c r="A42" s="125"/>
      <c r="B42" s="128"/>
      <c r="C42" s="131" t="s">
        <v>54</v>
      </c>
      <c r="D42" s="131"/>
      <c r="E42" s="131"/>
      <c r="F42" s="132"/>
    </row>
    <row r="43" spans="1:6" x14ac:dyDescent="0.2">
      <c r="A43" s="83" t="s">
        <v>38</v>
      </c>
      <c r="B43" s="84">
        <v>1</v>
      </c>
      <c r="C43" s="85">
        <v>525137893</v>
      </c>
      <c r="D43" s="86">
        <v>285754011</v>
      </c>
      <c r="E43" s="87">
        <v>561921782</v>
      </c>
      <c r="F43" s="87">
        <v>317346385</v>
      </c>
    </row>
    <row r="44" spans="1:6" ht="13.5" thickBot="1" x14ac:dyDescent="0.25">
      <c r="A44" s="88" t="s">
        <v>39</v>
      </c>
      <c r="B44" s="89">
        <v>2</v>
      </c>
      <c r="C44" s="90">
        <v>120145303</v>
      </c>
      <c r="D44" s="91">
        <v>48537794</v>
      </c>
      <c r="E44" s="92">
        <v>125625113</v>
      </c>
      <c r="F44" s="93">
        <v>51326349</v>
      </c>
    </row>
    <row r="45" spans="1:6" x14ac:dyDescent="0.2">
      <c r="A45" s="72"/>
      <c r="B45" s="94"/>
      <c r="C45" s="95"/>
      <c r="D45" s="95"/>
      <c r="E45" s="95"/>
      <c r="F45" s="95"/>
    </row>
    <row r="46" spans="1:6" ht="15.75" x14ac:dyDescent="0.2">
      <c r="A46" s="77" t="s">
        <v>43</v>
      </c>
      <c r="B46" s="107"/>
      <c r="C46" s="107"/>
      <c r="D46" s="94"/>
      <c r="E46" s="108"/>
      <c r="F46" s="98"/>
    </row>
    <row r="47" spans="1:6" ht="13.5" thickBot="1" x14ac:dyDescent="0.25">
      <c r="A47" s="72"/>
      <c r="B47" s="107"/>
      <c r="C47" s="103"/>
      <c r="D47" s="103"/>
      <c r="F47" s="98"/>
    </row>
    <row r="48" spans="1:6" x14ac:dyDescent="0.2">
      <c r="A48" s="133" t="s">
        <v>33</v>
      </c>
      <c r="B48" s="135" t="s">
        <v>16</v>
      </c>
      <c r="C48" s="136" t="s">
        <v>44</v>
      </c>
      <c r="D48" s="137"/>
      <c r="E48" s="109"/>
      <c r="F48" s="98"/>
    </row>
    <row r="49" spans="1:6" ht="13.5" thickBot="1" x14ac:dyDescent="0.25">
      <c r="A49" s="134"/>
      <c r="B49" s="128"/>
      <c r="C49" s="110" t="s">
        <v>45</v>
      </c>
      <c r="D49" s="111">
        <v>43798</v>
      </c>
      <c r="E49" s="112"/>
      <c r="F49" s="98"/>
    </row>
    <row r="50" spans="1:6" x14ac:dyDescent="0.2">
      <c r="A50" s="83" t="s">
        <v>38</v>
      </c>
      <c r="B50" s="57">
        <v>1</v>
      </c>
      <c r="C50" s="138">
        <v>274300267</v>
      </c>
      <c r="D50" s="139"/>
      <c r="F50" s="98"/>
    </row>
    <row r="51" spans="1:6" ht="13.5" thickBot="1" x14ac:dyDescent="0.25">
      <c r="A51" s="88" t="s">
        <v>39</v>
      </c>
      <c r="B51" s="69">
        <v>2</v>
      </c>
      <c r="C51" s="140">
        <v>78288982</v>
      </c>
      <c r="D51" s="141"/>
      <c r="F51" s="98"/>
    </row>
    <row r="52" spans="1:6" x14ac:dyDescent="0.2">
      <c r="A52" s="72"/>
      <c r="B52" s="94"/>
      <c r="C52" s="95"/>
      <c r="D52" s="96"/>
      <c r="E52" s="97"/>
      <c r="F52" s="98"/>
    </row>
    <row r="53" spans="1:6" x14ac:dyDescent="0.2">
      <c r="A53" s="72"/>
      <c r="B53" s="94"/>
      <c r="C53" s="95"/>
      <c r="D53" s="96"/>
      <c r="E53" s="97"/>
      <c r="F53" s="98"/>
    </row>
    <row r="54" spans="1:6" x14ac:dyDescent="0.2">
      <c r="A54" s="72"/>
      <c r="B54" s="94"/>
      <c r="C54" s="95"/>
      <c r="D54" s="96"/>
      <c r="E54" s="97"/>
      <c r="F54" s="98"/>
    </row>
    <row r="55" spans="1:6" ht="51" x14ac:dyDescent="0.25">
      <c r="A55" s="99" t="s">
        <v>40</v>
      </c>
      <c r="B55" s="100"/>
      <c r="C55" s="100"/>
      <c r="D55" s="101"/>
      <c r="E55" s="101"/>
      <c r="F55" s="102"/>
    </row>
    <row r="58" spans="1:6" x14ac:dyDescent="0.2">
      <c r="B58" s="103"/>
      <c r="C58" s="103"/>
    </row>
    <row r="60" spans="1:6" x14ac:dyDescent="0.2">
      <c r="B60" s="103"/>
      <c r="C60" s="103"/>
    </row>
  </sheetData>
  <mergeCells count="11">
    <mergeCell ref="A48:A49"/>
    <mergeCell ref="B48:B49"/>
    <mergeCell ref="C48:D48"/>
    <mergeCell ref="C50:D50"/>
    <mergeCell ref="C51:D51"/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tabSelected="1" workbookViewId="0">
      <selection activeCell="H6" sqref="H6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22" t="s">
        <v>12</v>
      </c>
      <c r="B14" s="122"/>
      <c r="C14" s="15"/>
      <c r="D14" s="33"/>
      <c r="E14" s="24"/>
      <c r="F14" s="34"/>
    </row>
    <row r="15" spans="1:6" x14ac:dyDescent="0.2">
      <c r="A15" s="121"/>
      <c r="B15" s="121"/>
      <c r="C15" s="15"/>
      <c r="D15" s="33"/>
      <c r="E15" s="24"/>
      <c r="F15" s="34"/>
    </row>
    <row r="16" spans="1:6" x14ac:dyDescent="0.2">
      <c r="A16" s="35" t="s">
        <v>13</v>
      </c>
      <c r="B16" s="35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6"/>
      <c r="B19" s="33"/>
      <c r="C19" s="33"/>
      <c r="D19" s="33"/>
      <c r="E19" s="37"/>
      <c r="F19" s="15"/>
    </row>
    <row r="20" spans="1:6" ht="15.75" x14ac:dyDescent="0.2">
      <c r="A20" s="38" t="s">
        <v>14</v>
      </c>
      <c r="B20" s="39"/>
      <c r="C20" s="39"/>
      <c r="D20" s="40"/>
      <c r="E20" s="40"/>
      <c r="F20" s="40"/>
    </row>
    <row r="21" spans="1:6" ht="13.5" thickBot="1" x14ac:dyDescent="0.25">
      <c r="A21" s="41"/>
      <c r="B21" s="41"/>
      <c r="C21" s="41"/>
      <c r="D21" s="42"/>
      <c r="E21" s="42"/>
      <c r="F21" s="42"/>
    </row>
    <row r="22" spans="1:6" ht="38.25" x14ac:dyDescent="0.25">
      <c r="A22" s="43" t="s">
        <v>15</v>
      </c>
      <c r="B22" s="44"/>
      <c r="C22" s="45"/>
      <c r="D22" s="46" t="s">
        <v>16</v>
      </c>
      <c r="E22" s="47" t="s">
        <v>17</v>
      </c>
      <c r="F22" s="48" t="s">
        <v>18</v>
      </c>
    </row>
    <row r="23" spans="1:6" ht="13.5" thickBot="1" x14ac:dyDescent="0.25">
      <c r="A23" s="49"/>
      <c r="B23" s="50"/>
      <c r="C23" s="51"/>
      <c r="D23" s="52"/>
      <c r="E23" s="53" t="s">
        <v>19</v>
      </c>
      <c r="F23" s="54">
        <v>43830</v>
      </c>
    </row>
    <row r="24" spans="1:6" x14ac:dyDescent="0.2">
      <c r="A24" s="55" t="s">
        <v>20</v>
      </c>
      <c r="B24" s="56"/>
      <c r="C24" s="56"/>
      <c r="D24" s="57">
        <v>1</v>
      </c>
      <c r="E24" s="58">
        <f>E27+E33+E37+E30+E25</f>
        <v>355437</v>
      </c>
      <c r="F24" s="59">
        <f>+F27+F30+F33+F37+F25</f>
        <v>100</v>
      </c>
    </row>
    <row r="25" spans="1:6" ht="29.25" hidden="1" customHeight="1" x14ac:dyDescent="0.2">
      <c r="A25" s="145" t="s">
        <v>57</v>
      </c>
      <c r="B25" s="146"/>
      <c r="C25" s="147"/>
      <c r="D25" s="142">
        <v>2</v>
      </c>
      <c r="E25" s="143">
        <f>E26</f>
        <v>0</v>
      </c>
      <c r="F25" s="144">
        <f>E25/E24*100</f>
        <v>0</v>
      </c>
    </row>
    <row r="26" spans="1:6" hidden="1" x14ac:dyDescent="0.2">
      <c r="A26" s="65" t="s">
        <v>56</v>
      </c>
      <c r="B26" s="66"/>
      <c r="C26" s="66"/>
      <c r="D26" s="142"/>
      <c r="E26" s="143">
        <v>0</v>
      </c>
      <c r="F26" s="144">
        <f>E26/E24*100</f>
        <v>0</v>
      </c>
    </row>
    <row r="27" spans="1:6" x14ac:dyDescent="0.2">
      <c r="A27" s="60" t="s">
        <v>21</v>
      </c>
      <c r="B27" s="61"/>
      <c r="C27" s="61"/>
      <c r="D27" s="62">
        <v>3</v>
      </c>
      <c r="E27" s="63">
        <f>E28+E29</f>
        <v>14643</v>
      </c>
      <c r="F27" s="64">
        <f>+F28+F29</f>
        <v>4.1197174182766565</v>
      </c>
    </row>
    <row r="28" spans="1:6" x14ac:dyDescent="0.2">
      <c r="A28" s="65" t="s">
        <v>22</v>
      </c>
      <c r="B28" s="66"/>
      <c r="C28" s="66"/>
      <c r="D28" s="62">
        <v>4</v>
      </c>
      <c r="E28" s="63">
        <v>14393</v>
      </c>
      <c r="F28" s="64">
        <f>E28/$E$24*100</f>
        <v>4.0493814656324467</v>
      </c>
    </row>
    <row r="29" spans="1:6" x14ac:dyDescent="0.2">
      <c r="A29" s="65" t="s">
        <v>23</v>
      </c>
      <c r="B29" s="66"/>
      <c r="C29" s="66"/>
      <c r="D29" s="62">
        <v>5</v>
      </c>
      <c r="E29" s="63">
        <v>250</v>
      </c>
      <c r="F29" s="64">
        <f>E29/$E$24*100</f>
        <v>7.0335952644209804E-2</v>
      </c>
    </row>
    <row r="30" spans="1:6" x14ac:dyDescent="0.2">
      <c r="A30" s="60" t="s">
        <v>24</v>
      </c>
      <c r="B30" s="66"/>
      <c r="C30" s="66"/>
      <c r="D30" s="62">
        <v>9</v>
      </c>
      <c r="E30" s="63">
        <f>E32</f>
        <v>10124</v>
      </c>
      <c r="F30" s="64">
        <f>+F31+F32</f>
        <v>2.8483247382799202</v>
      </c>
    </row>
    <row r="31" spans="1:6" hidden="1" x14ac:dyDescent="0.2">
      <c r="A31" s="65" t="s">
        <v>25</v>
      </c>
      <c r="B31" s="66"/>
      <c r="C31" s="66"/>
      <c r="D31" s="62">
        <v>10</v>
      </c>
      <c r="E31" s="63">
        <v>0</v>
      </c>
      <c r="F31" s="64">
        <f>E31/$E$24*100</f>
        <v>0</v>
      </c>
    </row>
    <row r="32" spans="1:6" x14ac:dyDescent="0.2">
      <c r="A32" s="65" t="s">
        <v>26</v>
      </c>
      <c r="B32" s="66"/>
      <c r="C32" s="66"/>
      <c r="D32" s="62">
        <v>11</v>
      </c>
      <c r="E32" s="63">
        <v>10124</v>
      </c>
      <c r="F32" s="64">
        <f>E32/$E$24*100</f>
        <v>2.8483247382799202</v>
      </c>
    </row>
    <row r="33" spans="1:6" x14ac:dyDescent="0.2">
      <c r="A33" s="60" t="s">
        <v>27</v>
      </c>
      <c r="B33" s="66"/>
      <c r="C33" s="66"/>
      <c r="D33" s="62">
        <v>12</v>
      </c>
      <c r="E33" s="63">
        <f>E34+E35+E36</f>
        <v>323205</v>
      </c>
      <c r="F33" s="64">
        <f>+F34+F35</f>
        <v>90.931726297487316</v>
      </c>
    </row>
    <row r="34" spans="1:6" hidden="1" x14ac:dyDescent="0.2">
      <c r="A34" s="65" t="s">
        <v>28</v>
      </c>
      <c r="B34" s="66"/>
      <c r="C34" s="66"/>
      <c r="D34" s="62">
        <v>13</v>
      </c>
      <c r="E34" s="63">
        <v>0</v>
      </c>
      <c r="F34" s="64">
        <f>E34/$E$24*100</f>
        <v>0</v>
      </c>
    </row>
    <row r="35" spans="1:6" x14ac:dyDescent="0.2">
      <c r="A35" s="65" t="s">
        <v>29</v>
      </c>
      <c r="B35" s="66"/>
      <c r="C35" s="66"/>
      <c r="D35" s="62">
        <v>14</v>
      </c>
      <c r="E35" s="63">
        <v>323205</v>
      </c>
      <c r="F35" s="64">
        <f>E35/$E$24*100</f>
        <v>90.931726297487316</v>
      </c>
    </row>
    <row r="36" spans="1:6" hidden="1" x14ac:dyDescent="0.2">
      <c r="A36" s="65" t="s">
        <v>30</v>
      </c>
      <c r="B36" s="66"/>
      <c r="C36" s="66"/>
      <c r="D36" s="62">
        <v>15</v>
      </c>
      <c r="E36" s="63">
        <v>0</v>
      </c>
      <c r="F36" s="64">
        <f>E36/$E$24*100</f>
        <v>0</v>
      </c>
    </row>
    <row r="37" spans="1:6" ht="13.5" thickBot="1" x14ac:dyDescent="0.25">
      <c r="A37" s="67" t="s">
        <v>31</v>
      </c>
      <c r="B37" s="68"/>
      <c r="C37" s="68"/>
      <c r="D37" s="69">
        <v>24</v>
      </c>
      <c r="E37" s="70">
        <v>7465</v>
      </c>
      <c r="F37" s="71">
        <f>E37/E24*100</f>
        <v>2.1002315459561047</v>
      </c>
    </row>
    <row r="38" spans="1:6" x14ac:dyDescent="0.2">
      <c r="A38" s="72"/>
      <c r="B38" s="73"/>
      <c r="C38" s="73"/>
      <c r="D38" s="74"/>
      <c r="E38" s="75"/>
      <c r="F38" s="76"/>
    </row>
    <row r="39" spans="1:6" x14ac:dyDescent="0.2">
      <c r="A39" s="72"/>
      <c r="B39" s="73"/>
      <c r="C39" s="73"/>
      <c r="D39" s="74"/>
      <c r="E39" s="75"/>
      <c r="F39" s="76"/>
    </row>
    <row r="40" spans="1:6" ht="15.75" x14ac:dyDescent="0.2">
      <c r="A40" s="77" t="s">
        <v>32</v>
      </c>
      <c r="B40" s="78"/>
      <c r="C40" s="78"/>
      <c r="D40" s="78"/>
      <c r="E40" s="78"/>
      <c r="F40" s="78"/>
    </row>
    <row r="41" spans="1:6" ht="13.5" thickBot="1" x14ac:dyDescent="0.25">
      <c r="A41" s="79"/>
      <c r="B41" s="80"/>
      <c r="C41" s="80"/>
      <c r="D41" s="80"/>
      <c r="E41" s="80"/>
      <c r="F41" s="80"/>
    </row>
    <row r="42" spans="1:6" x14ac:dyDescent="0.2">
      <c r="A42" s="123" t="s">
        <v>33</v>
      </c>
      <c r="B42" s="126" t="s">
        <v>16</v>
      </c>
      <c r="C42" s="129" t="s">
        <v>34</v>
      </c>
      <c r="D42" s="130"/>
      <c r="E42" s="129" t="s">
        <v>35</v>
      </c>
      <c r="F42" s="130"/>
    </row>
    <row r="43" spans="1:6" x14ac:dyDescent="0.2">
      <c r="A43" s="124"/>
      <c r="B43" s="127"/>
      <c r="C43" s="81" t="s">
        <v>36</v>
      </c>
      <c r="D43" s="82" t="s">
        <v>37</v>
      </c>
      <c r="E43" s="81" t="s">
        <v>36</v>
      </c>
      <c r="F43" s="82" t="s">
        <v>37</v>
      </c>
    </row>
    <row r="44" spans="1:6" ht="13.5" thickBot="1" x14ac:dyDescent="0.25">
      <c r="A44" s="125"/>
      <c r="B44" s="128"/>
      <c r="C44" s="131" t="s">
        <v>55</v>
      </c>
      <c r="D44" s="131"/>
      <c r="E44" s="131"/>
      <c r="F44" s="132"/>
    </row>
    <row r="45" spans="1:6" x14ac:dyDescent="0.2">
      <c r="A45" s="83" t="s">
        <v>38</v>
      </c>
      <c r="B45" s="84">
        <v>1</v>
      </c>
      <c r="C45" s="85">
        <v>1777214</v>
      </c>
      <c r="D45" s="86">
        <v>7644829</v>
      </c>
      <c r="E45" s="87">
        <v>2030131</v>
      </c>
      <c r="F45" s="87">
        <v>8754247</v>
      </c>
    </row>
    <row r="46" spans="1:6" ht="13.5" thickBot="1" x14ac:dyDescent="0.25">
      <c r="A46" s="88" t="s">
        <v>39</v>
      </c>
      <c r="B46" s="89">
        <v>2</v>
      </c>
      <c r="C46" s="90">
        <v>434069</v>
      </c>
      <c r="D46" s="91">
        <v>765380</v>
      </c>
      <c r="E46" s="92">
        <v>473740</v>
      </c>
      <c r="F46" s="93">
        <v>835108</v>
      </c>
    </row>
    <row r="47" spans="1:6" x14ac:dyDescent="0.2">
      <c r="A47" s="72"/>
      <c r="B47" s="94"/>
      <c r="C47" s="95"/>
      <c r="D47" s="95"/>
      <c r="E47" s="95"/>
      <c r="F47" s="95"/>
    </row>
    <row r="48" spans="1:6" ht="15.75" x14ac:dyDescent="0.2">
      <c r="A48" s="77" t="s">
        <v>43</v>
      </c>
      <c r="B48" s="107"/>
      <c r="C48" s="107"/>
      <c r="D48" s="94"/>
      <c r="E48" s="108"/>
      <c r="F48" s="98"/>
    </row>
    <row r="49" spans="1:6" ht="13.5" thickBot="1" x14ac:dyDescent="0.25">
      <c r="A49" s="72"/>
      <c r="B49" s="107"/>
      <c r="C49" s="103"/>
      <c r="D49" s="103"/>
      <c r="F49" s="98"/>
    </row>
    <row r="50" spans="1:6" x14ac:dyDescent="0.2">
      <c r="A50" s="133" t="s">
        <v>33</v>
      </c>
      <c r="B50" s="135" t="s">
        <v>16</v>
      </c>
      <c r="C50" s="136" t="s">
        <v>44</v>
      </c>
      <c r="D50" s="137"/>
      <c r="E50" s="109"/>
      <c r="F50" s="98"/>
    </row>
    <row r="51" spans="1:6" ht="13.5" thickBot="1" x14ac:dyDescent="0.25">
      <c r="A51" s="134"/>
      <c r="B51" s="128"/>
      <c r="C51" s="110" t="s">
        <v>45</v>
      </c>
      <c r="D51" s="111">
        <v>43830</v>
      </c>
      <c r="E51" s="112"/>
      <c r="F51" s="98"/>
    </row>
    <row r="52" spans="1:6" x14ac:dyDescent="0.2">
      <c r="A52" s="83" t="s">
        <v>38</v>
      </c>
      <c r="B52" s="57">
        <v>1</v>
      </c>
      <c r="C52" s="138">
        <v>356524732</v>
      </c>
      <c r="D52" s="139"/>
      <c r="F52" s="98"/>
    </row>
    <row r="53" spans="1:6" ht="13.5" thickBot="1" x14ac:dyDescent="0.25">
      <c r="A53" s="88" t="s">
        <v>39</v>
      </c>
      <c r="B53" s="69">
        <v>2</v>
      </c>
      <c r="C53" s="140">
        <v>356524732</v>
      </c>
      <c r="D53" s="141"/>
      <c r="F53" s="98"/>
    </row>
    <row r="54" spans="1:6" x14ac:dyDescent="0.2">
      <c r="A54" s="72"/>
      <c r="B54" s="94"/>
      <c r="C54" s="95"/>
      <c r="D54" s="96"/>
      <c r="E54" s="97"/>
      <c r="F54" s="98"/>
    </row>
    <row r="55" spans="1:6" x14ac:dyDescent="0.2">
      <c r="A55" s="72"/>
      <c r="B55" s="94"/>
      <c r="C55" s="95"/>
      <c r="D55" s="96"/>
      <c r="E55" s="97"/>
      <c r="F55" s="98"/>
    </row>
    <row r="56" spans="1:6" x14ac:dyDescent="0.2">
      <c r="A56" s="72"/>
      <c r="B56" s="94"/>
      <c r="C56" s="95"/>
      <c r="D56" s="96"/>
      <c r="E56" s="97"/>
      <c r="F56" s="98"/>
    </row>
    <row r="57" spans="1:6" ht="51" x14ac:dyDescent="0.25">
      <c r="A57" s="99" t="s">
        <v>40</v>
      </c>
      <c r="B57" s="100"/>
      <c r="C57" s="100"/>
      <c r="D57" s="101"/>
      <c r="E57" s="101"/>
      <c r="F57" s="102"/>
    </row>
    <row r="60" spans="1:6" x14ac:dyDescent="0.2">
      <c r="B60" s="103"/>
      <c r="C60" s="103"/>
    </row>
    <row r="62" spans="1:6" x14ac:dyDescent="0.2">
      <c r="B62" s="103"/>
      <c r="C62" s="103"/>
    </row>
  </sheetData>
  <mergeCells count="12">
    <mergeCell ref="A14:B14"/>
    <mergeCell ref="A42:A44"/>
    <mergeCell ref="B42:B44"/>
    <mergeCell ref="C42:D42"/>
    <mergeCell ref="E42:F42"/>
    <mergeCell ref="C44:F44"/>
    <mergeCell ref="A25:C25"/>
    <mergeCell ref="A50:A51"/>
    <mergeCell ref="B50:B51"/>
    <mergeCell ref="C50:D50"/>
    <mergeCell ref="C52:D52"/>
    <mergeCell ref="C53:D53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I31" sqref="I31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22" t="s">
        <v>12</v>
      </c>
      <c r="B14" s="122"/>
      <c r="C14" s="15"/>
      <c r="D14" s="33"/>
      <c r="E14" s="24"/>
      <c r="F14" s="34"/>
    </row>
    <row r="15" spans="1:6" x14ac:dyDescent="0.2">
      <c r="A15" s="105"/>
      <c r="B15" s="105"/>
      <c r="C15" s="15"/>
      <c r="D15" s="33"/>
      <c r="E15" s="24"/>
      <c r="F15" s="34"/>
    </row>
    <row r="16" spans="1:6" x14ac:dyDescent="0.2">
      <c r="A16" s="35" t="s">
        <v>13</v>
      </c>
      <c r="B16" s="35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6"/>
      <c r="B19" s="33"/>
      <c r="C19" s="33"/>
      <c r="D19" s="33"/>
      <c r="E19" s="37"/>
      <c r="F19" s="15"/>
    </row>
    <row r="20" spans="1:6" ht="15.75" x14ac:dyDescent="0.2">
      <c r="A20" s="38" t="s">
        <v>14</v>
      </c>
      <c r="B20" s="39"/>
      <c r="C20" s="39"/>
      <c r="D20" s="40"/>
      <c r="E20" s="40"/>
      <c r="F20" s="40"/>
    </row>
    <row r="21" spans="1:6" ht="13.5" thickBot="1" x14ac:dyDescent="0.25">
      <c r="A21" s="41"/>
      <c r="B21" s="41"/>
      <c r="C21" s="41"/>
      <c r="D21" s="42"/>
      <c r="E21" s="42"/>
      <c r="F21" s="42"/>
    </row>
    <row r="22" spans="1:6" ht="38.25" x14ac:dyDescent="0.25">
      <c r="A22" s="43" t="s">
        <v>15</v>
      </c>
      <c r="B22" s="44"/>
      <c r="C22" s="45"/>
      <c r="D22" s="46" t="s">
        <v>16</v>
      </c>
      <c r="E22" s="47" t="s">
        <v>17</v>
      </c>
      <c r="F22" s="48" t="s">
        <v>18</v>
      </c>
    </row>
    <row r="23" spans="1:6" ht="13.5" thickBot="1" x14ac:dyDescent="0.25">
      <c r="A23" s="49"/>
      <c r="B23" s="50"/>
      <c r="C23" s="51"/>
      <c r="D23" s="52"/>
      <c r="E23" s="53" t="s">
        <v>19</v>
      </c>
      <c r="F23" s="54">
        <v>43524</v>
      </c>
    </row>
    <row r="24" spans="1:6" x14ac:dyDescent="0.2">
      <c r="A24" s="55" t="s">
        <v>20</v>
      </c>
      <c r="B24" s="56"/>
      <c r="C24" s="56"/>
      <c r="D24" s="57">
        <v>1</v>
      </c>
      <c r="E24" s="58">
        <f>E25+E31+E35+E28</f>
        <v>485922</v>
      </c>
      <c r="F24" s="59">
        <f>+F25+F28+F31+F35</f>
        <v>100</v>
      </c>
    </row>
    <row r="25" spans="1:6" x14ac:dyDescent="0.2">
      <c r="A25" s="60" t="s">
        <v>21</v>
      </c>
      <c r="B25" s="61"/>
      <c r="C25" s="61"/>
      <c r="D25" s="62">
        <v>3</v>
      </c>
      <c r="E25" s="63">
        <f>E26+E27</f>
        <v>23630</v>
      </c>
      <c r="F25" s="64">
        <f>+F26+F27</f>
        <v>4.8629203863994634</v>
      </c>
    </row>
    <row r="26" spans="1:6" x14ac:dyDescent="0.2">
      <c r="A26" s="65" t="s">
        <v>22</v>
      </c>
      <c r="B26" s="66"/>
      <c r="C26" s="66"/>
      <c r="D26" s="62">
        <v>4</v>
      </c>
      <c r="E26" s="63">
        <v>23630</v>
      </c>
      <c r="F26" s="64">
        <f>E26/$E$24*100</f>
        <v>4.8629203863994634</v>
      </c>
    </row>
    <row r="27" spans="1:6" hidden="1" x14ac:dyDescent="0.2">
      <c r="A27" s="65" t="s">
        <v>23</v>
      </c>
      <c r="B27" s="66"/>
      <c r="C27" s="66"/>
      <c r="D27" s="62">
        <v>5</v>
      </c>
      <c r="E27" s="63">
        <v>0</v>
      </c>
      <c r="F27" s="64">
        <f>E27/$E$24*100</f>
        <v>0</v>
      </c>
    </row>
    <row r="28" spans="1:6" x14ac:dyDescent="0.2">
      <c r="A28" s="60" t="s">
        <v>24</v>
      </c>
      <c r="B28" s="66"/>
      <c r="C28" s="66"/>
      <c r="D28" s="62">
        <v>9</v>
      </c>
      <c r="E28" s="63">
        <f>+E29+E30</f>
        <v>79535</v>
      </c>
      <c r="F28" s="64">
        <f>+F29+F30</f>
        <v>16.367853276863364</v>
      </c>
    </row>
    <row r="29" spans="1:6" x14ac:dyDescent="0.2">
      <c r="A29" s="65" t="s">
        <v>25</v>
      </c>
      <c r="B29" s="66"/>
      <c r="C29" s="66"/>
      <c r="D29" s="62">
        <v>10</v>
      </c>
      <c r="E29" s="63">
        <v>1676</v>
      </c>
      <c r="F29" s="64">
        <f>E29/$E$24*100</f>
        <v>0.34491132321648332</v>
      </c>
    </row>
    <row r="30" spans="1:6" x14ac:dyDescent="0.2">
      <c r="A30" s="65" t="s">
        <v>26</v>
      </c>
      <c r="B30" s="66"/>
      <c r="C30" s="66"/>
      <c r="D30" s="62">
        <v>11</v>
      </c>
      <c r="E30" s="63">
        <v>77859</v>
      </c>
      <c r="F30" s="64">
        <f>E30/$E$24*100</f>
        <v>16.022941953646882</v>
      </c>
    </row>
    <row r="31" spans="1:6" x14ac:dyDescent="0.2">
      <c r="A31" s="60" t="s">
        <v>27</v>
      </c>
      <c r="B31" s="66"/>
      <c r="C31" s="66"/>
      <c r="D31" s="62">
        <v>12</v>
      </c>
      <c r="E31" s="63">
        <f>E32+E33+E34</f>
        <v>378567</v>
      </c>
      <c r="F31" s="64">
        <f>+F32+F33</f>
        <v>77.906948028695965</v>
      </c>
    </row>
    <row r="32" spans="1:6" hidden="1" x14ac:dyDescent="0.2">
      <c r="A32" s="65" t="s">
        <v>28</v>
      </c>
      <c r="B32" s="66"/>
      <c r="C32" s="66"/>
      <c r="D32" s="62">
        <v>13</v>
      </c>
      <c r="E32" s="63">
        <v>0</v>
      </c>
      <c r="F32" s="64">
        <f>E32/$E$24*100</f>
        <v>0</v>
      </c>
    </row>
    <row r="33" spans="1:6" x14ac:dyDescent="0.2">
      <c r="A33" s="65" t="s">
        <v>29</v>
      </c>
      <c r="B33" s="66"/>
      <c r="C33" s="66"/>
      <c r="D33" s="62">
        <v>14</v>
      </c>
      <c r="E33" s="63">
        <v>378567</v>
      </c>
      <c r="F33" s="64">
        <f>E33/$E$24*100</f>
        <v>77.906948028695965</v>
      </c>
    </row>
    <row r="34" spans="1:6" hidden="1" x14ac:dyDescent="0.2">
      <c r="A34" s="65" t="s">
        <v>30</v>
      </c>
      <c r="B34" s="66"/>
      <c r="C34" s="66"/>
      <c r="D34" s="62">
        <v>15</v>
      </c>
      <c r="E34" s="63">
        <v>0</v>
      </c>
      <c r="F34" s="64">
        <f>E34/$E$24*100</f>
        <v>0</v>
      </c>
    </row>
    <row r="35" spans="1:6" ht="13.5" thickBot="1" x14ac:dyDescent="0.25">
      <c r="A35" s="67" t="s">
        <v>31</v>
      </c>
      <c r="B35" s="68"/>
      <c r="C35" s="68"/>
      <c r="D35" s="69">
        <v>24</v>
      </c>
      <c r="E35" s="70">
        <v>4190</v>
      </c>
      <c r="F35" s="71">
        <f>E35/E24*100</f>
        <v>0.86227830804120831</v>
      </c>
    </row>
    <row r="36" spans="1:6" x14ac:dyDescent="0.2">
      <c r="A36" s="72"/>
      <c r="B36" s="73"/>
      <c r="C36" s="73"/>
      <c r="D36" s="74"/>
      <c r="E36" s="75"/>
      <c r="F36" s="76"/>
    </row>
    <row r="37" spans="1:6" x14ac:dyDescent="0.2">
      <c r="A37" s="72"/>
      <c r="B37" s="73"/>
      <c r="C37" s="73"/>
      <c r="D37" s="74"/>
      <c r="E37" s="75"/>
      <c r="F37" s="76"/>
    </row>
    <row r="38" spans="1:6" ht="15.75" x14ac:dyDescent="0.2">
      <c r="A38" s="77" t="s">
        <v>32</v>
      </c>
      <c r="B38" s="78"/>
      <c r="C38" s="78"/>
      <c r="D38" s="78"/>
      <c r="E38" s="78"/>
      <c r="F38" s="78"/>
    </row>
    <row r="39" spans="1:6" ht="13.5" thickBot="1" x14ac:dyDescent="0.25">
      <c r="A39" s="79"/>
      <c r="B39" s="80"/>
      <c r="C39" s="80"/>
      <c r="D39" s="80"/>
      <c r="E39" s="80"/>
      <c r="F39" s="80"/>
    </row>
    <row r="40" spans="1:6" x14ac:dyDescent="0.2">
      <c r="A40" s="123" t="s">
        <v>33</v>
      </c>
      <c r="B40" s="126" t="s">
        <v>16</v>
      </c>
      <c r="C40" s="129" t="s">
        <v>34</v>
      </c>
      <c r="D40" s="130"/>
      <c r="E40" s="129" t="s">
        <v>35</v>
      </c>
      <c r="F40" s="130"/>
    </row>
    <row r="41" spans="1:6" x14ac:dyDescent="0.2">
      <c r="A41" s="124"/>
      <c r="B41" s="127"/>
      <c r="C41" s="81" t="s">
        <v>36</v>
      </c>
      <c r="D41" s="82" t="s">
        <v>37</v>
      </c>
      <c r="E41" s="81" t="s">
        <v>36</v>
      </c>
      <c r="F41" s="82" t="s">
        <v>37</v>
      </c>
    </row>
    <row r="42" spans="1:6" ht="13.5" thickBot="1" x14ac:dyDescent="0.25">
      <c r="A42" s="125"/>
      <c r="B42" s="128"/>
      <c r="C42" s="131" t="s">
        <v>42</v>
      </c>
      <c r="D42" s="131"/>
      <c r="E42" s="131"/>
      <c r="F42" s="132"/>
    </row>
    <row r="43" spans="1:6" x14ac:dyDescent="0.2">
      <c r="A43" s="83" t="s">
        <v>38</v>
      </c>
      <c r="B43" s="84">
        <v>1</v>
      </c>
      <c r="C43" s="85">
        <v>1068723</v>
      </c>
      <c r="D43" s="86">
        <v>10541926</v>
      </c>
      <c r="E43" s="87">
        <v>1168407</v>
      </c>
      <c r="F43" s="87">
        <v>11555395</v>
      </c>
    </row>
    <row r="44" spans="1:6" ht="13.5" thickBot="1" x14ac:dyDescent="0.25">
      <c r="A44" s="88" t="s">
        <v>39</v>
      </c>
      <c r="B44" s="89">
        <v>2</v>
      </c>
      <c r="C44" s="90">
        <v>190748</v>
      </c>
      <c r="D44" s="91">
        <v>1535165</v>
      </c>
      <c r="E44" s="92">
        <v>199786</v>
      </c>
      <c r="F44" s="93">
        <v>1604329</v>
      </c>
    </row>
    <row r="45" spans="1:6" x14ac:dyDescent="0.2">
      <c r="A45" s="72"/>
      <c r="B45" s="94"/>
      <c r="C45" s="95"/>
      <c r="D45" s="96"/>
      <c r="E45" s="97"/>
      <c r="F45" s="98"/>
    </row>
    <row r="46" spans="1:6" ht="15.75" x14ac:dyDescent="0.2">
      <c r="A46" s="77" t="s">
        <v>43</v>
      </c>
      <c r="B46" s="107"/>
      <c r="C46" s="107"/>
      <c r="D46" s="94"/>
      <c r="E46" s="108"/>
      <c r="F46" s="98"/>
    </row>
    <row r="47" spans="1:6" ht="13.5" thickBot="1" x14ac:dyDescent="0.25">
      <c r="A47" s="72"/>
      <c r="B47" s="107"/>
      <c r="C47" s="103"/>
      <c r="D47" s="103"/>
      <c r="F47" s="98"/>
    </row>
    <row r="48" spans="1:6" x14ac:dyDescent="0.2">
      <c r="A48" s="133" t="s">
        <v>33</v>
      </c>
      <c r="B48" s="135" t="s">
        <v>16</v>
      </c>
      <c r="C48" s="136" t="s">
        <v>44</v>
      </c>
      <c r="D48" s="137"/>
      <c r="E48" s="109"/>
      <c r="F48" s="98"/>
    </row>
    <row r="49" spans="1:6" ht="13.5" thickBot="1" x14ac:dyDescent="0.25">
      <c r="A49" s="134"/>
      <c r="B49" s="128"/>
      <c r="C49" s="110" t="s">
        <v>45</v>
      </c>
      <c r="D49" s="111">
        <v>43524</v>
      </c>
      <c r="E49" s="112"/>
      <c r="F49" s="98"/>
    </row>
    <row r="50" spans="1:6" x14ac:dyDescent="0.2">
      <c r="A50" s="83" t="s">
        <v>38</v>
      </c>
      <c r="B50" s="57">
        <v>1</v>
      </c>
      <c r="C50" s="138">
        <v>390729907</v>
      </c>
      <c r="D50" s="139"/>
      <c r="F50" s="98"/>
    </row>
    <row r="51" spans="1:6" ht="13.5" thickBot="1" x14ac:dyDescent="0.25">
      <c r="A51" s="88" t="s">
        <v>39</v>
      </c>
      <c r="B51" s="69">
        <v>2</v>
      </c>
      <c r="C51" s="140">
        <v>90314302</v>
      </c>
      <c r="D51" s="141"/>
      <c r="F51" s="98"/>
    </row>
    <row r="52" spans="1:6" x14ac:dyDescent="0.2">
      <c r="A52" s="72"/>
      <c r="B52" s="94"/>
      <c r="C52" s="95"/>
      <c r="D52" s="96"/>
      <c r="E52" s="97"/>
      <c r="F52" s="98"/>
    </row>
    <row r="53" spans="1:6" x14ac:dyDescent="0.2">
      <c r="A53" s="72"/>
      <c r="B53" s="94"/>
      <c r="C53" s="95"/>
      <c r="D53" s="96"/>
      <c r="E53" s="97"/>
      <c r="F53" s="98"/>
    </row>
    <row r="54" spans="1:6" x14ac:dyDescent="0.2">
      <c r="A54" s="72"/>
      <c r="B54" s="94"/>
      <c r="C54" s="95"/>
      <c r="D54" s="96"/>
      <c r="E54" s="97"/>
      <c r="F54" s="98"/>
    </row>
    <row r="55" spans="1:6" ht="51" x14ac:dyDescent="0.25">
      <c r="A55" s="99" t="s">
        <v>40</v>
      </c>
      <c r="B55" s="100"/>
      <c r="C55" s="100"/>
      <c r="D55" s="101"/>
      <c r="E55" s="101"/>
      <c r="F55" s="102"/>
    </row>
    <row r="58" spans="1:6" x14ac:dyDescent="0.2">
      <c r="B58" s="103"/>
      <c r="C58" s="103"/>
    </row>
    <row r="60" spans="1:6" x14ac:dyDescent="0.2">
      <c r="B60" s="103"/>
      <c r="C60" s="103"/>
    </row>
  </sheetData>
  <mergeCells count="11">
    <mergeCell ref="A48:A49"/>
    <mergeCell ref="B48:B49"/>
    <mergeCell ref="C48:D48"/>
    <mergeCell ref="C50:D50"/>
    <mergeCell ref="C51:D51"/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opLeftCell="A25" workbookViewId="0">
      <selection activeCell="G17" sqref="G17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22" t="s">
        <v>12</v>
      </c>
      <c r="B14" s="122"/>
      <c r="C14" s="15"/>
      <c r="D14" s="33"/>
      <c r="E14" s="24"/>
      <c r="F14" s="34"/>
    </row>
    <row r="15" spans="1:6" x14ac:dyDescent="0.2">
      <c r="A15" s="106"/>
      <c r="B15" s="106"/>
      <c r="C15" s="15"/>
      <c r="D15" s="33"/>
      <c r="E15" s="24"/>
      <c r="F15" s="34"/>
    </row>
    <row r="16" spans="1:6" x14ac:dyDescent="0.2">
      <c r="A16" s="35" t="s">
        <v>13</v>
      </c>
      <c r="B16" s="35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6"/>
      <c r="B19" s="33"/>
      <c r="C19" s="33"/>
      <c r="D19" s="33"/>
      <c r="E19" s="37"/>
      <c r="F19" s="15"/>
    </row>
    <row r="20" spans="1:6" ht="15.75" x14ac:dyDescent="0.2">
      <c r="A20" s="38" t="s">
        <v>14</v>
      </c>
      <c r="B20" s="39"/>
      <c r="C20" s="39"/>
      <c r="D20" s="40"/>
      <c r="E20" s="40"/>
      <c r="F20" s="40"/>
    </row>
    <row r="21" spans="1:6" ht="13.5" thickBot="1" x14ac:dyDescent="0.25">
      <c r="A21" s="41"/>
      <c r="B21" s="41"/>
      <c r="C21" s="41"/>
      <c r="D21" s="42"/>
      <c r="E21" s="42"/>
      <c r="F21" s="42"/>
    </row>
    <row r="22" spans="1:6" ht="38.25" x14ac:dyDescent="0.25">
      <c r="A22" s="43" t="s">
        <v>15</v>
      </c>
      <c r="B22" s="44"/>
      <c r="C22" s="45"/>
      <c r="D22" s="46" t="s">
        <v>16</v>
      </c>
      <c r="E22" s="47" t="s">
        <v>17</v>
      </c>
      <c r="F22" s="48" t="s">
        <v>18</v>
      </c>
    </row>
    <row r="23" spans="1:6" ht="13.5" thickBot="1" x14ac:dyDescent="0.25">
      <c r="A23" s="49"/>
      <c r="B23" s="50"/>
      <c r="C23" s="51"/>
      <c r="D23" s="52"/>
      <c r="E23" s="53" t="s">
        <v>19</v>
      </c>
      <c r="F23" s="54">
        <v>43555</v>
      </c>
    </row>
    <row r="24" spans="1:6" x14ac:dyDescent="0.2">
      <c r="A24" s="55" t="s">
        <v>20</v>
      </c>
      <c r="B24" s="56"/>
      <c r="C24" s="56"/>
      <c r="D24" s="57">
        <v>1</v>
      </c>
      <c r="E24" s="58">
        <f>E25+E31+E35+E28</f>
        <v>479152</v>
      </c>
      <c r="F24" s="59">
        <f>+F25+F28+F31+F35</f>
        <v>100</v>
      </c>
    </row>
    <row r="25" spans="1:6" x14ac:dyDescent="0.2">
      <c r="A25" s="60" t="s">
        <v>21</v>
      </c>
      <c r="B25" s="61"/>
      <c r="C25" s="61"/>
      <c r="D25" s="62">
        <v>3</v>
      </c>
      <c r="E25" s="63">
        <f>E26+E27</f>
        <v>16124</v>
      </c>
      <c r="F25" s="64">
        <f>+F26+F27</f>
        <v>3.3651116973319533</v>
      </c>
    </row>
    <row r="26" spans="1:6" x14ac:dyDescent="0.2">
      <c r="A26" s="65" t="s">
        <v>22</v>
      </c>
      <c r="B26" s="66"/>
      <c r="C26" s="66"/>
      <c r="D26" s="62">
        <v>4</v>
      </c>
      <c r="E26" s="63">
        <v>16124</v>
      </c>
      <c r="F26" s="64">
        <f>E26/$E$24*100</f>
        <v>3.3651116973319533</v>
      </c>
    </row>
    <row r="27" spans="1:6" hidden="1" x14ac:dyDescent="0.2">
      <c r="A27" s="65" t="s">
        <v>23</v>
      </c>
      <c r="B27" s="66"/>
      <c r="C27" s="66"/>
      <c r="D27" s="62">
        <v>5</v>
      </c>
      <c r="E27" s="63">
        <v>0</v>
      </c>
      <c r="F27" s="64">
        <f>E27/$E$24*100</f>
        <v>0</v>
      </c>
    </row>
    <row r="28" spans="1:6" x14ac:dyDescent="0.2">
      <c r="A28" s="60" t="s">
        <v>24</v>
      </c>
      <c r="B28" s="66"/>
      <c r="C28" s="66"/>
      <c r="D28" s="62">
        <v>9</v>
      </c>
      <c r="E28" s="63">
        <f>+E29+E30</f>
        <v>75027</v>
      </c>
      <c r="F28" s="64">
        <f>+F29+F30</f>
        <v>15.658287975423248</v>
      </c>
    </row>
    <row r="29" spans="1:6" x14ac:dyDescent="0.2">
      <c r="A29" s="65" t="s">
        <v>25</v>
      </c>
      <c r="B29" s="66"/>
      <c r="C29" s="66"/>
      <c r="D29" s="62">
        <v>10</v>
      </c>
      <c r="E29" s="63">
        <v>1679</v>
      </c>
      <c r="F29" s="64">
        <f>E29/$E$24*100</f>
        <v>0.3504107256152536</v>
      </c>
    </row>
    <row r="30" spans="1:6" x14ac:dyDescent="0.2">
      <c r="A30" s="65" t="s">
        <v>26</v>
      </c>
      <c r="B30" s="66"/>
      <c r="C30" s="66"/>
      <c r="D30" s="62">
        <v>11</v>
      </c>
      <c r="E30" s="63">
        <v>73348</v>
      </c>
      <c r="F30" s="64">
        <f>E30/$E$24*100</f>
        <v>15.307877249807994</v>
      </c>
    </row>
    <row r="31" spans="1:6" x14ac:dyDescent="0.2">
      <c r="A31" s="60" t="s">
        <v>27</v>
      </c>
      <c r="B31" s="66"/>
      <c r="C31" s="66"/>
      <c r="D31" s="62">
        <v>12</v>
      </c>
      <c r="E31" s="63">
        <f>E32+E33+E34</f>
        <v>384046</v>
      </c>
      <c r="F31" s="64">
        <f>+F32+F33</f>
        <v>80.151183757972419</v>
      </c>
    </row>
    <row r="32" spans="1:6" hidden="1" x14ac:dyDescent="0.2">
      <c r="A32" s="65" t="s">
        <v>28</v>
      </c>
      <c r="B32" s="66"/>
      <c r="C32" s="66"/>
      <c r="D32" s="62">
        <v>13</v>
      </c>
      <c r="E32" s="63">
        <v>0</v>
      </c>
      <c r="F32" s="64">
        <f>E32/$E$24*100</f>
        <v>0</v>
      </c>
    </row>
    <row r="33" spans="1:6" x14ac:dyDescent="0.2">
      <c r="A33" s="65" t="s">
        <v>29</v>
      </c>
      <c r="B33" s="66"/>
      <c r="C33" s="66"/>
      <c r="D33" s="62">
        <v>14</v>
      </c>
      <c r="E33" s="63">
        <v>384046</v>
      </c>
      <c r="F33" s="64">
        <f>E33/$E$24*100</f>
        <v>80.151183757972419</v>
      </c>
    </row>
    <row r="34" spans="1:6" hidden="1" x14ac:dyDescent="0.2">
      <c r="A34" s="65" t="s">
        <v>30</v>
      </c>
      <c r="B34" s="66"/>
      <c r="C34" s="66"/>
      <c r="D34" s="62">
        <v>15</v>
      </c>
      <c r="E34" s="63">
        <v>0</v>
      </c>
      <c r="F34" s="64">
        <f>E34/$E$24*100</f>
        <v>0</v>
      </c>
    </row>
    <row r="35" spans="1:6" ht="13.5" thickBot="1" x14ac:dyDescent="0.25">
      <c r="A35" s="67" t="s">
        <v>31</v>
      </c>
      <c r="B35" s="68"/>
      <c r="C35" s="68"/>
      <c r="D35" s="69">
        <v>24</v>
      </c>
      <c r="E35" s="70">
        <v>3955</v>
      </c>
      <c r="F35" s="71">
        <f>E35/E24*100</f>
        <v>0.82541656927238116</v>
      </c>
    </row>
    <row r="36" spans="1:6" x14ac:dyDescent="0.2">
      <c r="A36" s="72"/>
      <c r="B36" s="73"/>
      <c r="C36" s="73"/>
      <c r="D36" s="74"/>
      <c r="E36" s="75"/>
      <c r="F36" s="76"/>
    </row>
    <row r="37" spans="1:6" x14ac:dyDescent="0.2">
      <c r="A37" s="72"/>
      <c r="B37" s="73"/>
      <c r="C37" s="73"/>
      <c r="D37" s="74"/>
      <c r="E37" s="75"/>
      <c r="F37" s="76"/>
    </row>
    <row r="38" spans="1:6" ht="15.75" x14ac:dyDescent="0.2">
      <c r="A38" s="77" t="s">
        <v>32</v>
      </c>
      <c r="B38" s="78"/>
      <c r="C38" s="78"/>
      <c r="D38" s="78"/>
      <c r="E38" s="78"/>
      <c r="F38" s="78"/>
    </row>
    <row r="39" spans="1:6" ht="13.5" thickBot="1" x14ac:dyDescent="0.25">
      <c r="A39" s="79"/>
      <c r="B39" s="80"/>
      <c r="C39" s="80"/>
      <c r="D39" s="80"/>
      <c r="E39" s="80"/>
      <c r="F39" s="80"/>
    </row>
    <row r="40" spans="1:6" x14ac:dyDescent="0.2">
      <c r="A40" s="123" t="s">
        <v>33</v>
      </c>
      <c r="B40" s="126" t="s">
        <v>16</v>
      </c>
      <c r="C40" s="129" t="s">
        <v>34</v>
      </c>
      <c r="D40" s="130"/>
      <c r="E40" s="129" t="s">
        <v>35</v>
      </c>
      <c r="F40" s="130"/>
    </row>
    <row r="41" spans="1:6" x14ac:dyDescent="0.2">
      <c r="A41" s="124"/>
      <c r="B41" s="127"/>
      <c r="C41" s="81" t="s">
        <v>36</v>
      </c>
      <c r="D41" s="82" t="s">
        <v>37</v>
      </c>
      <c r="E41" s="81" t="s">
        <v>36</v>
      </c>
      <c r="F41" s="82" t="s">
        <v>37</v>
      </c>
    </row>
    <row r="42" spans="1:6" ht="13.5" thickBot="1" x14ac:dyDescent="0.25">
      <c r="A42" s="125"/>
      <c r="B42" s="128"/>
      <c r="C42" s="131" t="s">
        <v>46</v>
      </c>
      <c r="D42" s="131"/>
      <c r="E42" s="131"/>
      <c r="F42" s="132"/>
    </row>
    <row r="43" spans="1:6" x14ac:dyDescent="0.2">
      <c r="A43" s="83" t="s">
        <v>38</v>
      </c>
      <c r="B43" s="84">
        <v>1</v>
      </c>
      <c r="C43" s="85">
        <v>1432167</v>
      </c>
      <c r="D43" s="86">
        <v>15861680</v>
      </c>
      <c r="E43" s="87">
        <v>1579678</v>
      </c>
      <c r="F43" s="87">
        <v>17516491</v>
      </c>
    </row>
    <row r="44" spans="1:6" ht="13.5" thickBot="1" x14ac:dyDescent="0.25">
      <c r="A44" s="88" t="s">
        <v>39</v>
      </c>
      <c r="B44" s="89">
        <v>2</v>
      </c>
      <c r="C44" s="90">
        <v>112834</v>
      </c>
      <c r="D44" s="91">
        <v>2785411</v>
      </c>
      <c r="E44" s="92">
        <v>118944</v>
      </c>
      <c r="F44" s="93">
        <v>2932690</v>
      </c>
    </row>
    <row r="45" spans="1:6" x14ac:dyDescent="0.2">
      <c r="A45" s="72"/>
      <c r="B45" s="94"/>
      <c r="C45" s="95"/>
      <c r="D45" s="96"/>
      <c r="E45" s="97"/>
      <c r="F45" s="98"/>
    </row>
    <row r="46" spans="1:6" ht="15.75" x14ac:dyDescent="0.2">
      <c r="A46" s="77" t="s">
        <v>43</v>
      </c>
      <c r="B46" s="107"/>
      <c r="C46" s="107"/>
      <c r="D46" s="94"/>
      <c r="E46" s="108"/>
      <c r="F46" s="98"/>
    </row>
    <row r="47" spans="1:6" ht="13.5" thickBot="1" x14ac:dyDescent="0.25">
      <c r="A47" s="72"/>
      <c r="B47" s="107"/>
      <c r="C47" s="103"/>
      <c r="D47" s="103"/>
      <c r="F47" s="98"/>
    </row>
    <row r="48" spans="1:6" x14ac:dyDescent="0.2">
      <c r="A48" s="133" t="s">
        <v>33</v>
      </c>
      <c r="B48" s="135" t="s">
        <v>16</v>
      </c>
      <c r="C48" s="136" t="s">
        <v>44</v>
      </c>
      <c r="D48" s="137"/>
      <c r="E48" s="109"/>
      <c r="F48" s="98"/>
    </row>
    <row r="49" spans="1:6" ht="13.5" thickBot="1" x14ac:dyDescent="0.25">
      <c r="A49" s="134"/>
      <c r="B49" s="128"/>
      <c r="C49" s="110" t="s">
        <v>45</v>
      </c>
      <c r="D49" s="111">
        <v>43553</v>
      </c>
      <c r="E49" s="112"/>
      <c r="F49" s="98"/>
    </row>
    <row r="50" spans="1:6" x14ac:dyDescent="0.2">
      <c r="A50" s="83" t="s">
        <v>38</v>
      </c>
      <c r="B50" s="57">
        <v>1</v>
      </c>
      <c r="C50" s="138">
        <v>379696296</v>
      </c>
      <c r="D50" s="139"/>
      <c r="F50" s="98"/>
    </row>
    <row r="51" spans="1:6" ht="13.5" thickBot="1" x14ac:dyDescent="0.25">
      <c r="A51" s="88" t="s">
        <v>39</v>
      </c>
      <c r="B51" s="69">
        <v>2</v>
      </c>
      <c r="C51" s="140">
        <v>88631607</v>
      </c>
      <c r="D51" s="141"/>
      <c r="F51" s="98"/>
    </row>
    <row r="52" spans="1:6" x14ac:dyDescent="0.2">
      <c r="A52" s="72"/>
      <c r="B52" s="94"/>
      <c r="C52" s="95"/>
      <c r="D52" s="96"/>
      <c r="E52" s="97"/>
      <c r="F52" s="98"/>
    </row>
    <row r="53" spans="1:6" x14ac:dyDescent="0.2">
      <c r="A53" s="72"/>
      <c r="B53" s="94"/>
      <c r="C53" s="95"/>
      <c r="D53" s="96"/>
      <c r="E53" s="97"/>
      <c r="F53" s="98"/>
    </row>
    <row r="54" spans="1:6" x14ac:dyDescent="0.2">
      <c r="A54" s="72"/>
      <c r="B54" s="94"/>
      <c r="C54" s="95"/>
      <c r="D54" s="96"/>
      <c r="E54" s="97"/>
      <c r="F54" s="98"/>
    </row>
    <row r="55" spans="1:6" ht="51" x14ac:dyDescent="0.25">
      <c r="A55" s="99" t="s">
        <v>40</v>
      </c>
      <c r="B55" s="100"/>
      <c r="C55" s="100"/>
      <c r="D55" s="101"/>
      <c r="E55" s="101"/>
      <c r="F55" s="102"/>
    </row>
    <row r="58" spans="1:6" x14ac:dyDescent="0.2">
      <c r="B58" s="103"/>
      <c r="C58" s="103"/>
    </row>
    <row r="60" spans="1:6" x14ac:dyDescent="0.2">
      <c r="B60" s="103"/>
      <c r="C60" s="103"/>
    </row>
  </sheetData>
  <mergeCells count="11">
    <mergeCell ref="A14:B14"/>
    <mergeCell ref="A40:A42"/>
    <mergeCell ref="B40:B42"/>
    <mergeCell ref="C40:D40"/>
    <mergeCell ref="E40:F40"/>
    <mergeCell ref="C42:F42"/>
    <mergeCell ref="A48:A49"/>
    <mergeCell ref="B48:B49"/>
    <mergeCell ref="C48:D48"/>
    <mergeCell ref="C50:D50"/>
    <mergeCell ref="C51:D51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F48" sqref="F48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22" t="s">
        <v>12</v>
      </c>
      <c r="B14" s="122"/>
      <c r="C14" s="15"/>
      <c r="D14" s="33"/>
      <c r="E14" s="24"/>
      <c r="F14" s="34"/>
    </row>
    <row r="15" spans="1:6" x14ac:dyDescent="0.2">
      <c r="A15" s="113"/>
      <c r="B15" s="113"/>
      <c r="C15" s="15"/>
      <c r="D15" s="33"/>
      <c r="E15" s="24"/>
      <c r="F15" s="34"/>
    </row>
    <row r="16" spans="1:6" x14ac:dyDescent="0.2">
      <c r="A16" s="35" t="s">
        <v>13</v>
      </c>
      <c r="B16" s="35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6"/>
      <c r="B19" s="33"/>
      <c r="C19" s="33"/>
      <c r="D19" s="33"/>
      <c r="E19" s="37"/>
      <c r="F19" s="15"/>
    </row>
    <row r="20" spans="1:6" ht="15.75" x14ac:dyDescent="0.2">
      <c r="A20" s="38" t="s">
        <v>14</v>
      </c>
      <c r="B20" s="39"/>
      <c r="C20" s="39"/>
      <c r="D20" s="40"/>
      <c r="E20" s="40"/>
      <c r="F20" s="40"/>
    </row>
    <row r="21" spans="1:6" ht="13.5" thickBot="1" x14ac:dyDescent="0.25">
      <c r="A21" s="41"/>
      <c r="B21" s="41"/>
      <c r="C21" s="41"/>
      <c r="D21" s="42"/>
      <c r="E21" s="42"/>
      <c r="F21" s="42"/>
    </row>
    <row r="22" spans="1:6" ht="38.25" x14ac:dyDescent="0.25">
      <c r="A22" s="43" t="s">
        <v>15</v>
      </c>
      <c r="B22" s="44"/>
      <c r="C22" s="45"/>
      <c r="D22" s="46" t="s">
        <v>16</v>
      </c>
      <c r="E22" s="47" t="s">
        <v>17</v>
      </c>
      <c r="F22" s="48" t="s">
        <v>18</v>
      </c>
    </row>
    <row r="23" spans="1:6" ht="13.5" thickBot="1" x14ac:dyDescent="0.25">
      <c r="A23" s="49"/>
      <c r="B23" s="50"/>
      <c r="C23" s="51"/>
      <c r="D23" s="52"/>
      <c r="E23" s="53" t="s">
        <v>19</v>
      </c>
      <c r="F23" s="54">
        <v>43585</v>
      </c>
    </row>
    <row r="24" spans="1:6" x14ac:dyDescent="0.2">
      <c r="A24" s="55" t="s">
        <v>20</v>
      </c>
      <c r="B24" s="56"/>
      <c r="C24" s="56"/>
      <c r="D24" s="57">
        <v>1</v>
      </c>
      <c r="E24" s="58">
        <f>E25+E31+E35+E28</f>
        <v>471812</v>
      </c>
      <c r="F24" s="59">
        <f>+F25+F28+F31+F35</f>
        <v>100.00000000000001</v>
      </c>
    </row>
    <row r="25" spans="1:6" x14ac:dyDescent="0.2">
      <c r="A25" s="60" t="s">
        <v>21</v>
      </c>
      <c r="B25" s="61"/>
      <c r="C25" s="61"/>
      <c r="D25" s="62">
        <v>3</v>
      </c>
      <c r="E25" s="63">
        <f>E26+E27</f>
        <v>27458</v>
      </c>
      <c r="F25" s="64">
        <f>+F26+F27</f>
        <v>5.819690893830594</v>
      </c>
    </row>
    <row r="26" spans="1:6" x14ac:dyDescent="0.2">
      <c r="A26" s="65" t="s">
        <v>22</v>
      </c>
      <c r="B26" s="66"/>
      <c r="C26" s="66"/>
      <c r="D26" s="62">
        <v>4</v>
      </c>
      <c r="E26" s="63">
        <v>27458</v>
      </c>
      <c r="F26" s="64">
        <f>E26/$E$24*100</f>
        <v>5.819690893830594</v>
      </c>
    </row>
    <row r="27" spans="1:6" hidden="1" x14ac:dyDescent="0.2">
      <c r="A27" s="65" t="s">
        <v>23</v>
      </c>
      <c r="B27" s="66"/>
      <c r="C27" s="66"/>
      <c r="D27" s="62">
        <v>5</v>
      </c>
      <c r="E27" s="63">
        <v>0</v>
      </c>
      <c r="F27" s="64">
        <f>E27/$E$24*100</f>
        <v>0</v>
      </c>
    </row>
    <row r="28" spans="1:6" x14ac:dyDescent="0.2">
      <c r="A28" s="60" t="s">
        <v>24</v>
      </c>
      <c r="B28" s="66"/>
      <c r="C28" s="66"/>
      <c r="D28" s="62">
        <v>9</v>
      </c>
      <c r="E28" s="63">
        <f>+E29+E30</f>
        <v>53485</v>
      </c>
      <c r="F28" s="64">
        <f>+F29+F30</f>
        <v>11.336083016116588</v>
      </c>
    </row>
    <row r="29" spans="1:6" hidden="1" x14ac:dyDescent="0.2">
      <c r="A29" s="65" t="s">
        <v>25</v>
      </c>
      <c r="B29" s="66"/>
      <c r="C29" s="66"/>
      <c r="D29" s="62">
        <v>10</v>
      </c>
      <c r="E29" s="63">
        <v>0</v>
      </c>
      <c r="F29" s="64">
        <f>E29/$E$24*100</f>
        <v>0</v>
      </c>
    </row>
    <row r="30" spans="1:6" x14ac:dyDescent="0.2">
      <c r="A30" s="65" t="s">
        <v>26</v>
      </c>
      <c r="B30" s="66"/>
      <c r="C30" s="66"/>
      <c r="D30" s="62">
        <v>11</v>
      </c>
      <c r="E30" s="63">
        <v>53485</v>
      </c>
      <c r="F30" s="64">
        <f>E30/$E$24*100</f>
        <v>11.336083016116588</v>
      </c>
    </row>
    <row r="31" spans="1:6" x14ac:dyDescent="0.2">
      <c r="A31" s="60" t="s">
        <v>27</v>
      </c>
      <c r="B31" s="66"/>
      <c r="C31" s="66"/>
      <c r="D31" s="62">
        <v>12</v>
      </c>
      <c r="E31" s="63">
        <f>E32+E33+E34</f>
        <v>386696</v>
      </c>
      <c r="F31" s="64">
        <f>+F32+F33</f>
        <v>81.95976363466805</v>
      </c>
    </row>
    <row r="32" spans="1:6" hidden="1" x14ac:dyDescent="0.2">
      <c r="A32" s="65" t="s">
        <v>28</v>
      </c>
      <c r="B32" s="66"/>
      <c r="C32" s="66"/>
      <c r="D32" s="62">
        <v>13</v>
      </c>
      <c r="E32" s="63">
        <v>0</v>
      </c>
      <c r="F32" s="64">
        <f>E32/$E$24*100</f>
        <v>0</v>
      </c>
    </row>
    <row r="33" spans="1:6" x14ac:dyDescent="0.2">
      <c r="A33" s="65" t="s">
        <v>29</v>
      </c>
      <c r="B33" s="66"/>
      <c r="C33" s="66"/>
      <c r="D33" s="62">
        <v>14</v>
      </c>
      <c r="E33" s="63">
        <v>386696</v>
      </c>
      <c r="F33" s="64">
        <f>E33/$E$24*100</f>
        <v>81.95976363466805</v>
      </c>
    </row>
    <row r="34" spans="1:6" hidden="1" x14ac:dyDescent="0.2">
      <c r="A34" s="65" t="s">
        <v>30</v>
      </c>
      <c r="B34" s="66"/>
      <c r="C34" s="66"/>
      <c r="D34" s="62">
        <v>15</v>
      </c>
      <c r="E34" s="63">
        <v>0</v>
      </c>
      <c r="F34" s="64">
        <f>E34/$E$24*100</f>
        <v>0</v>
      </c>
    </row>
    <row r="35" spans="1:6" ht="13.5" thickBot="1" x14ac:dyDescent="0.25">
      <c r="A35" s="67" t="s">
        <v>31</v>
      </c>
      <c r="B35" s="68"/>
      <c r="C35" s="68"/>
      <c r="D35" s="69">
        <v>24</v>
      </c>
      <c r="E35" s="70">
        <v>4173</v>
      </c>
      <c r="F35" s="71">
        <f>E35/E24*100</f>
        <v>0.88446245538477186</v>
      </c>
    </row>
    <row r="36" spans="1:6" x14ac:dyDescent="0.2">
      <c r="A36" s="72"/>
      <c r="B36" s="73"/>
      <c r="C36" s="73"/>
      <c r="D36" s="74"/>
      <c r="E36" s="75"/>
      <c r="F36" s="76"/>
    </row>
    <row r="37" spans="1:6" x14ac:dyDescent="0.2">
      <c r="A37" s="72"/>
      <c r="B37" s="73"/>
      <c r="C37" s="73"/>
      <c r="D37" s="74"/>
      <c r="E37" s="75"/>
      <c r="F37" s="76"/>
    </row>
    <row r="38" spans="1:6" ht="15.75" x14ac:dyDescent="0.2">
      <c r="A38" s="77" t="s">
        <v>32</v>
      </c>
      <c r="B38" s="78"/>
      <c r="C38" s="78"/>
      <c r="D38" s="78"/>
      <c r="E38" s="78"/>
      <c r="F38" s="78"/>
    </row>
    <row r="39" spans="1:6" ht="13.5" thickBot="1" x14ac:dyDescent="0.25">
      <c r="A39" s="79"/>
      <c r="B39" s="80"/>
      <c r="C39" s="80"/>
      <c r="D39" s="80"/>
      <c r="E39" s="80"/>
      <c r="F39" s="80"/>
    </row>
    <row r="40" spans="1:6" x14ac:dyDescent="0.2">
      <c r="A40" s="123" t="s">
        <v>33</v>
      </c>
      <c r="B40" s="126" t="s">
        <v>16</v>
      </c>
      <c r="C40" s="129" t="s">
        <v>34</v>
      </c>
      <c r="D40" s="130"/>
      <c r="E40" s="129" t="s">
        <v>35</v>
      </c>
      <c r="F40" s="130"/>
    </row>
    <row r="41" spans="1:6" x14ac:dyDescent="0.2">
      <c r="A41" s="124"/>
      <c r="B41" s="127"/>
      <c r="C41" s="81" t="s">
        <v>36</v>
      </c>
      <c r="D41" s="82" t="s">
        <v>37</v>
      </c>
      <c r="E41" s="81" t="s">
        <v>36</v>
      </c>
      <c r="F41" s="82" t="s">
        <v>37</v>
      </c>
    </row>
    <row r="42" spans="1:6" ht="13.5" thickBot="1" x14ac:dyDescent="0.25">
      <c r="A42" s="125"/>
      <c r="B42" s="128"/>
      <c r="C42" s="131" t="s">
        <v>47</v>
      </c>
      <c r="D42" s="131"/>
      <c r="E42" s="131"/>
      <c r="F42" s="132"/>
    </row>
    <row r="43" spans="1:6" x14ac:dyDescent="0.2">
      <c r="A43" s="83" t="s">
        <v>38</v>
      </c>
      <c r="B43" s="84">
        <v>1</v>
      </c>
      <c r="C43" s="85">
        <v>1368427</v>
      </c>
      <c r="D43" s="86">
        <v>8727781</v>
      </c>
      <c r="E43" s="87">
        <v>1533500</v>
      </c>
      <c r="F43" s="87">
        <v>9750332</v>
      </c>
    </row>
    <row r="44" spans="1:6" ht="13.5" thickBot="1" x14ac:dyDescent="0.25">
      <c r="A44" s="88" t="s">
        <v>39</v>
      </c>
      <c r="B44" s="89">
        <v>2</v>
      </c>
      <c r="C44" s="90">
        <v>145160</v>
      </c>
      <c r="D44" s="91">
        <v>2581632</v>
      </c>
      <c r="E44" s="92">
        <v>155105</v>
      </c>
      <c r="F44" s="93">
        <v>2756539</v>
      </c>
    </row>
    <row r="45" spans="1:6" x14ac:dyDescent="0.2">
      <c r="A45" s="72"/>
      <c r="B45" s="94"/>
      <c r="C45" s="95"/>
      <c r="D45" s="96"/>
      <c r="E45" s="97"/>
      <c r="F45" s="98"/>
    </row>
    <row r="46" spans="1:6" ht="15.75" x14ac:dyDescent="0.2">
      <c r="A46" s="77" t="s">
        <v>43</v>
      </c>
      <c r="B46" s="107"/>
      <c r="C46" s="107"/>
      <c r="D46" s="94"/>
      <c r="E46" s="108"/>
      <c r="F46" s="98"/>
    </row>
    <row r="47" spans="1:6" ht="13.5" thickBot="1" x14ac:dyDescent="0.25">
      <c r="A47" s="72"/>
      <c r="B47" s="107"/>
      <c r="C47" s="103"/>
      <c r="D47" s="103"/>
      <c r="F47" s="98"/>
    </row>
    <row r="48" spans="1:6" x14ac:dyDescent="0.2">
      <c r="A48" s="133" t="s">
        <v>33</v>
      </c>
      <c r="B48" s="135" t="s">
        <v>16</v>
      </c>
      <c r="C48" s="136" t="s">
        <v>44</v>
      </c>
      <c r="D48" s="137"/>
      <c r="E48" s="109"/>
      <c r="F48" s="98"/>
    </row>
    <row r="49" spans="1:6" ht="13.5" thickBot="1" x14ac:dyDescent="0.25">
      <c r="A49" s="134"/>
      <c r="B49" s="128"/>
      <c r="C49" s="110" t="s">
        <v>45</v>
      </c>
      <c r="D49" s="111">
        <v>43585</v>
      </c>
      <c r="E49" s="112"/>
      <c r="F49" s="98"/>
    </row>
    <row r="50" spans="1:6" x14ac:dyDescent="0.2">
      <c r="A50" s="83" t="s">
        <v>38</v>
      </c>
      <c r="B50" s="57">
        <v>1</v>
      </c>
      <c r="C50" s="138">
        <v>373772303</v>
      </c>
      <c r="D50" s="139"/>
      <c r="F50" s="98"/>
    </row>
    <row r="51" spans="1:6" ht="13.5" thickBot="1" x14ac:dyDescent="0.25">
      <c r="A51" s="88" t="s">
        <v>39</v>
      </c>
      <c r="B51" s="69">
        <v>2</v>
      </c>
      <c r="C51" s="140">
        <v>86565199</v>
      </c>
      <c r="D51" s="141"/>
      <c r="F51" s="98"/>
    </row>
    <row r="52" spans="1:6" x14ac:dyDescent="0.2">
      <c r="A52" s="72"/>
      <c r="B52" s="94"/>
      <c r="C52" s="95"/>
      <c r="D52" s="96"/>
      <c r="E52" s="97"/>
      <c r="F52" s="98"/>
    </row>
    <row r="53" spans="1:6" x14ac:dyDescent="0.2">
      <c r="A53" s="72"/>
      <c r="B53" s="94"/>
      <c r="C53" s="95"/>
      <c r="D53" s="96"/>
      <c r="E53" s="97"/>
      <c r="F53" s="98"/>
    </row>
    <row r="54" spans="1:6" x14ac:dyDescent="0.2">
      <c r="A54" s="72"/>
      <c r="B54" s="94"/>
      <c r="C54" s="95"/>
      <c r="D54" s="96"/>
      <c r="E54" s="97"/>
      <c r="F54" s="98"/>
    </row>
    <row r="55" spans="1:6" ht="51" x14ac:dyDescent="0.25">
      <c r="A55" s="99" t="s">
        <v>40</v>
      </c>
      <c r="B55" s="100"/>
      <c r="C55" s="100"/>
      <c r="D55" s="101"/>
      <c r="E55" s="101"/>
      <c r="F55" s="102"/>
    </row>
    <row r="58" spans="1:6" x14ac:dyDescent="0.2">
      <c r="B58" s="103"/>
      <c r="C58" s="103"/>
    </row>
    <row r="60" spans="1:6" x14ac:dyDescent="0.2">
      <c r="B60" s="103"/>
      <c r="C60" s="103"/>
    </row>
  </sheetData>
  <mergeCells count="11">
    <mergeCell ref="A48:A49"/>
    <mergeCell ref="B48:B49"/>
    <mergeCell ref="C48:D48"/>
    <mergeCell ref="C50:D50"/>
    <mergeCell ref="C51:D51"/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L19" sqref="L19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22" t="s">
        <v>12</v>
      </c>
      <c r="B14" s="122"/>
      <c r="C14" s="15"/>
      <c r="D14" s="33"/>
      <c r="E14" s="24"/>
      <c r="F14" s="34"/>
    </row>
    <row r="15" spans="1:6" x14ac:dyDescent="0.2">
      <c r="A15" s="114"/>
      <c r="B15" s="114"/>
      <c r="C15" s="15"/>
      <c r="D15" s="33"/>
      <c r="E15" s="24"/>
      <c r="F15" s="34"/>
    </row>
    <row r="16" spans="1:6" x14ac:dyDescent="0.2">
      <c r="A16" s="35" t="s">
        <v>13</v>
      </c>
      <c r="B16" s="35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6"/>
      <c r="B19" s="33"/>
      <c r="C19" s="33"/>
      <c r="D19" s="33"/>
      <c r="E19" s="37"/>
      <c r="F19" s="15"/>
    </row>
    <row r="20" spans="1:6" ht="15.75" x14ac:dyDescent="0.2">
      <c r="A20" s="38" t="s">
        <v>14</v>
      </c>
      <c r="B20" s="39"/>
      <c r="C20" s="39"/>
      <c r="D20" s="40"/>
      <c r="E20" s="40"/>
      <c r="F20" s="40"/>
    </row>
    <row r="21" spans="1:6" ht="13.5" thickBot="1" x14ac:dyDescent="0.25">
      <c r="A21" s="41"/>
      <c r="B21" s="41"/>
      <c r="C21" s="41"/>
      <c r="D21" s="42"/>
      <c r="E21" s="42"/>
      <c r="F21" s="42"/>
    </row>
    <row r="22" spans="1:6" ht="38.25" x14ac:dyDescent="0.25">
      <c r="A22" s="43" t="s">
        <v>15</v>
      </c>
      <c r="B22" s="44"/>
      <c r="C22" s="45"/>
      <c r="D22" s="46" t="s">
        <v>16</v>
      </c>
      <c r="E22" s="47" t="s">
        <v>17</v>
      </c>
      <c r="F22" s="48" t="s">
        <v>18</v>
      </c>
    </row>
    <row r="23" spans="1:6" ht="13.5" thickBot="1" x14ac:dyDescent="0.25">
      <c r="A23" s="49"/>
      <c r="B23" s="50"/>
      <c r="C23" s="51"/>
      <c r="D23" s="52"/>
      <c r="E23" s="53" t="s">
        <v>19</v>
      </c>
      <c r="F23" s="54">
        <v>43616</v>
      </c>
    </row>
    <row r="24" spans="1:6" x14ac:dyDescent="0.2">
      <c r="A24" s="55" t="s">
        <v>20</v>
      </c>
      <c r="B24" s="56"/>
      <c r="C24" s="56"/>
      <c r="D24" s="57">
        <v>1</v>
      </c>
      <c r="E24" s="58">
        <f>E25+E31+E35+E28</f>
        <v>534242</v>
      </c>
      <c r="F24" s="59">
        <f>+F25+F28+F31+F35</f>
        <v>99.999999999999986</v>
      </c>
    </row>
    <row r="25" spans="1:6" x14ac:dyDescent="0.2">
      <c r="A25" s="60" t="s">
        <v>21</v>
      </c>
      <c r="B25" s="61"/>
      <c r="C25" s="61"/>
      <c r="D25" s="62">
        <v>3</v>
      </c>
      <c r="E25" s="63">
        <f>E26+E27</f>
        <v>101026</v>
      </c>
      <c r="F25" s="64">
        <f>+F26+F27</f>
        <v>18.910156820317383</v>
      </c>
    </row>
    <row r="26" spans="1:6" x14ac:dyDescent="0.2">
      <c r="A26" s="65" t="s">
        <v>22</v>
      </c>
      <c r="B26" s="66"/>
      <c r="C26" s="66"/>
      <c r="D26" s="62">
        <v>4</v>
      </c>
      <c r="E26" s="63">
        <v>95526</v>
      </c>
      <c r="F26" s="64">
        <f>E26/$E$24*100</f>
        <v>17.880660824120902</v>
      </c>
    </row>
    <row r="27" spans="1:6" x14ac:dyDescent="0.2">
      <c r="A27" s="65" t="s">
        <v>23</v>
      </c>
      <c r="B27" s="66"/>
      <c r="C27" s="66"/>
      <c r="D27" s="62">
        <v>5</v>
      </c>
      <c r="E27" s="63">
        <v>5500</v>
      </c>
      <c r="F27" s="64">
        <f>E27/$E$24*100</f>
        <v>1.0294959961964802</v>
      </c>
    </row>
    <row r="28" spans="1:6" x14ac:dyDescent="0.2">
      <c r="A28" s="60" t="s">
        <v>24</v>
      </c>
      <c r="B28" s="66"/>
      <c r="C28" s="66"/>
      <c r="D28" s="62">
        <v>9</v>
      </c>
      <c r="E28" s="63">
        <f>E30</f>
        <v>53539</v>
      </c>
      <c r="F28" s="64">
        <f>+F29+F30</f>
        <v>10.021488389156975</v>
      </c>
    </row>
    <row r="29" spans="1:6" hidden="1" x14ac:dyDescent="0.2">
      <c r="A29" s="65" t="s">
        <v>25</v>
      </c>
      <c r="B29" s="66"/>
      <c r="C29" s="66"/>
      <c r="D29" s="62">
        <v>10</v>
      </c>
      <c r="E29" s="63">
        <v>0</v>
      </c>
      <c r="F29" s="64">
        <f>E29/$E$24*100</f>
        <v>0</v>
      </c>
    </row>
    <row r="30" spans="1:6" x14ac:dyDescent="0.2">
      <c r="A30" s="65" t="s">
        <v>26</v>
      </c>
      <c r="B30" s="66"/>
      <c r="C30" s="66"/>
      <c r="D30" s="62">
        <v>11</v>
      </c>
      <c r="E30" s="63">
        <v>53539</v>
      </c>
      <c r="F30" s="64">
        <f>E30/$E$24*100</f>
        <v>10.021488389156975</v>
      </c>
    </row>
    <row r="31" spans="1:6" x14ac:dyDescent="0.2">
      <c r="A31" s="60" t="s">
        <v>27</v>
      </c>
      <c r="B31" s="66"/>
      <c r="C31" s="66"/>
      <c r="D31" s="62">
        <v>12</v>
      </c>
      <c r="E31" s="63">
        <f>E32+E33+E34</f>
        <v>376175</v>
      </c>
      <c r="F31" s="64">
        <f>+F32+F33</f>
        <v>70.412846612583806</v>
      </c>
    </row>
    <row r="32" spans="1:6" hidden="1" x14ac:dyDescent="0.2">
      <c r="A32" s="65" t="s">
        <v>28</v>
      </c>
      <c r="B32" s="66"/>
      <c r="C32" s="66"/>
      <c r="D32" s="62">
        <v>13</v>
      </c>
      <c r="E32" s="63">
        <v>0</v>
      </c>
      <c r="F32" s="64">
        <f>E32/$E$24*100</f>
        <v>0</v>
      </c>
    </row>
    <row r="33" spans="1:6" x14ac:dyDescent="0.2">
      <c r="A33" s="65" t="s">
        <v>29</v>
      </c>
      <c r="B33" s="66"/>
      <c r="C33" s="66"/>
      <c r="D33" s="62">
        <v>14</v>
      </c>
      <c r="E33" s="63">
        <v>376175</v>
      </c>
      <c r="F33" s="64">
        <f>E33/$E$24*100</f>
        <v>70.412846612583806</v>
      </c>
    </row>
    <row r="34" spans="1:6" hidden="1" x14ac:dyDescent="0.2">
      <c r="A34" s="65" t="s">
        <v>30</v>
      </c>
      <c r="B34" s="66"/>
      <c r="C34" s="66"/>
      <c r="D34" s="62">
        <v>15</v>
      </c>
      <c r="E34" s="63">
        <v>0</v>
      </c>
      <c r="F34" s="64">
        <f>E34/$E$24*100</f>
        <v>0</v>
      </c>
    </row>
    <row r="35" spans="1:6" ht="13.5" thickBot="1" x14ac:dyDescent="0.25">
      <c r="A35" s="67" t="s">
        <v>31</v>
      </c>
      <c r="B35" s="68"/>
      <c r="C35" s="68"/>
      <c r="D35" s="69">
        <v>24</v>
      </c>
      <c r="E35" s="70">
        <v>3502</v>
      </c>
      <c r="F35" s="71">
        <f>E35/E24*100</f>
        <v>0.65550817794183158</v>
      </c>
    </row>
    <row r="36" spans="1:6" x14ac:dyDescent="0.2">
      <c r="A36" s="72"/>
      <c r="B36" s="73"/>
      <c r="C36" s="73"/>
      <c r="D36" s="74"/>
      <c r="E36" s="75"/>
      <c r="F36" s="76"/>
    </row>
    <row r="37" spans="1:6" x14ac:dyDescent="0.2">
      <c r="A37" s="72"/>
      <c r="B37" s="73"/>
      <c r="C37" s="73"/>
      <c r="D37" s="74"/>
      <c r="E37" s="75"/>
      <c r="F37" s="76"/>
    </row>
    <row r="38" spans="1:6" ht="15.75" x14ac:dyDescent="0.2">
      <c r="A38" s="77" t="s">
        <v>32</v>
      </c>
      <c r="B38" s="78"/>
      <c r="C38" s="78"/>
      <c r="D38" s="78"/>
      <c r="E38" s="78"/>
      <c r="F38" s="78"/>
    </row>
    <row r="39" spans="1:6" ht="13.5" thickBot="1" x14ac:dyDescent="0.25">
      <c r="A39" s="79"/>
      <c r="B39" s="80"/>
      <c r="C39" s="80"/>
      <c r="D39" s="80"/>
      <c r="E39" s="80"/>
      <c r="F39" s="80"/>
    </row>
    <row r="40" spans="1:6" x14ac:dyDescent="0.2">
      <c r="A40" s="123" t="s">
        <v>33</v>
      </c>
      <c r="B40" s="126" t="s">
        <v>16</v>
      </c>
      <c r="C40" s="129" t="s">
        <v>34</v>
      </c>
      <c r="D40" s="130"/>
      <c r="E40" s="129" t="s">
        <v>35</v>
      </c>
      <c r="F40" s="130"/>
    </row>
    <row r="41" spans="1:6" x14ac:dyDescent="0.2">
      <c r="A41" s="124"/>
      <c r="B41" s="127"/>
      <c r="C41" s="81" t="s">
        <v>36</v>
      </c>
      <c r="D41" s="82" t="s">
        <v>37</v>
      </c>
      <c r="E41" s="81" t="s">
        <v>36</v>
      </c>
      <c r="F41" s="82" t="s">
        <v>37</v>
      </c>
    </row>
    <row r="42" spans="1:6" ht="13.5" thickBot="1" x14ac:dyDescent="0.25">
      <c r="A42" s="125"/>
      <c r="B42" s="128"/>
      <c r="C42" s="131" t="s">
        <v>48</v>
      </c>
      <c r="D42" s="131"/>
      <c r="E42" s="131"/>
      <c r="F42" s="132"/>
    </row>
    <row r="43" spans="1:6" x14ac:dyDescent="0.2">
      <c r="A43" s="83" t="s">
        <v>38</v>
      </c>
      <c r="B43" s="84">
        <v>1</v>
      </c>
      <c r="C43" s="85">
        <v>4266496</v>
      </c>
      <c r="D43" s="86">
        <v>4253430</v>
      </c>
      <c r="E43" s="87">
        <v>4720548</v>
      </c>
      <c r="F43" s="87">
        <v>4711583</v>
      </c>
    </row>
    <row r="44" spans="1:6" ht="13.5" thickBot="1" x14ac:dyDescent="0.25">
      <c r="A44" s="88" t="s">
        <v>39</v>
      </c>
      <c r="B44" s="89">
        <v>2</v>
      </c>
      <c r="C44" s="90">
        <v>192884</v>
      </c>
      <c r="D44" s="91">
        <v>1653258</v>
      </c>
      <c r="E44" s="92">
        <v>204755</v>
      </c>
      <c r="F44" s="93">
        <v>1746352</v>
      </c>
    </row>
    <row r="45" spans="1:6" x14ac:dyDescent="0.2">
      <c r="A45" s="72"/>
      <c r="B45" s="94"/>
      <c r="C45" s="95"/>
      <c r="D45" s="96"/>
      <c r="E45" s="97"/>
      <c r="F45" s="98"/>
    </row>
    <row r="46" spans="1:6" ht="15.75" x14ac:dyDescent="0.2">
      <c r="A46" s="77" t="s">
        <v>43</v>
      </c>
      <c r="B46" s="107"/>
      <c r="C46" s="107"/>
      <c r="D46" s="94"/>
      <c r="E46" s="108"/>
      <c r="F46" s="98"/>
    </row>
    <row r="47" spans="1:6" ht="13.5" thickBot="1" x14ac:dyDescent="0.25">
      <c r="A47" s="72"/>
      <c r="B47" s="107"/>
      <c r="C47" s="103"/>
      <c r="D47" s="103"/>
      <c r="F47" s="98"/>
    </row>
    <row r="48" spans="1:6" x14ac:dyDescent="0.2">
      <c r="A48" s="133" t="s">
        <v>33</v>
      </c>
      <c r="B48" s="135" t="s">
        <v>16</v>
      </c>
      <c r="C48" s="136" t="s">
        <v>44</v>
      </c>
      <c r="D48" s="137"/>
      <c r="E48" s="109"/>
      <c r="F48" s="98"/>
    </row>
    <row r="49" spans="1:6" ht="13.5" thickBot="1" x14ac:dyDescent="0.25">
      <c r="A49" s="134"/>
      <c r="B49" s="128"/>
      <c r="C49" s="110" t="s">
        <v>45</v>
      </c>
      <c r="D49" s="111">
        <v>43616</v>
      </c>
      <c r="E49" s="112"/>
      <c r="F49" s="98"/>
    </row>
    <row r="50" spans="1:6" x14ac:dyDescent="0.2">
      <c r="A50" s="83" t="s">
        <v>38</v>
      </c>
      <c r="B50" s="57">
        <v>1</v>
      </c>
      <c r="C50" s="138">
        <v>363369758</v>
      </c>
      <c r="D50" s="139"/>
      <c r="F50" s="98"/>
    </row>
    <row r="51" spans="1:6" ht="13.5" thickBot="1" x14ac:dyDescent="0.25">
      <c r="A51" s="88" t="s">
        <v>39</v>
      </c>
      <c r="B51" s="69">
        <v>2</v>
      </c>
      <c r="C51" s="140">
        <v>82636019</v>
      </c>
      <c r="D51" s="141"/>
      <c r="F51" s="98"/>
    </row>
    <row r="52" spans="1:6" x14ac:dyDescent="0.2">
      <c r="A52" s="72"/>
      <c r="B52" s="94"/>
      <c r="C52" s="95"/>
      <c r="D52" s="96"/>
      <c r="E52" s="97"/>
      <c r="F52" s="98"/>
    </row>
    <row r="53" spans="1:6" x14ac:dyDescent="0.2">
      <c r="A53" s="72"/>
      <c r="B53" s="94"/>
      <c r="C53" s="95"/>
      <c r="D53" s="96"/>
      <c r="E53" s="97"/>
      <c r="F53" s="98"/>
    </row>
    <row r="54" spans="1:6" x14ac:dyDescent="0.2">
      <c r="A54" s="72"/>
      <c r="B54" s="94"/>
      <c r="C54" s="95"/>
      <c r="D54" s="96"/>
      <c r="E54" s="97"/>
      <c r="F54" s="98"/>
    </row>
    <row r="55" spans="1:6" ht="51" x14ac:dyDescent="0.25">
      <c r="A55" s="99" t="s">
        <v>40</v>
      </c>
      <c r="B55" s="100"/>
      <c r="C55" s="100"/>
      <c r="D55" s="101"/>
      <c r="E55" s="101"/>
      <c r="F55" s="102"/>
    </row>
    <row r="58" spans="1:6" x14ac:dyDescent="0.2">
      <c r="B58" s="103"/>
      <c r="C58" s="103"/>
    </row>
    <row r="60" spans="1:6" x14ac:dyDescent="0.2">
      <c r="B60" s="103"/>
      <c r="C60" s="103"/>
    </row>
  </sheetData>
  <mergeCells count="11">
    <mergeCell ref="A14:B14"/>
    <mergeCell ref="A40:A42"/>
    <mergeCell ref="B40:B42"/>
    <mergeCell ref="C40:D40"/>
    <mergeCell ref="E40:F40"/>
    <mergeCell ref="C42:F42"/>
    <mergeCell ref="A48:A49"/>
    <mergeCell ref="B48:B49"/>
    <mergeCell ref="C48:D48"/>
    <mergeCell ref="C50:D50"/>
    <mergeCell ref="C51:D51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F16" sqref="F16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22" t="s">
        <v>12</v>
      </c>
      <c r="B14" s="122"/>
      <c r="C14" s="15"/>
      <c r="D14" s="33"/>
      <c r="E14" s="24"/>
      <c r="F14" s="34"/>
    </row>
    <row r="15" spans="1:6" x14ac:dyDescent="0.2">
      <c r="A15" s="115"/>
      <c r="B15" s="115"/>
      <c r="C15" s="15"/>
      <c r="D15" s="33"/>
      <c r="E15" s="24"/>
      <c r="F15" s="34"/>
    </row>
    <row r="16" spans="1:6" x14ac:dyDescent="0.2">
      <c r="A16" s="35" t="s">
        <v>13</v>
      </c>
      <c r="B16" s="35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6"/>
      <c r="B19" s="33"/>
      <c r="C19" s="33"/>
      <c r="D19" s="33"/>
      <c r="E19" s="37"/>
      <c r="F19" s="15"/>
    </row>
    <row r="20" spans="1:6" ht="15.75" x14ac:dyDescent="0.2">
      <c r="A20" s="38" t="s">
        <v>14</v>
      </c>
      <c r="B20" s="39"/>
      <c r="C20" s="39"/>
      <c r="D20" s="40"/>
      <c r="E20" s="40"/>
      <c r="F20" s="40"/>
    </row>
    <row r="21" spans="1:6" ht="13.5" thickBot="1" x14ac:dyDescent="0.25">
      <c r="A21" s="41"/>
      <c r="B21" s="41"/>
      <c r="C21" s="41"/>
      <c r="D21" s="42"/>
      <c r="E21" s="42"/>
      <c r="F21" s="42"/>
    </row>
    <row r="22" spans="1:6" ht="38.25" x14ac:dyDescent="0.25">
      <c r="A22" s="43" t="s">
        <v>15</v>
      </c>
      <c r="B22" s="44"/>
      <c r="C22" s="45"/>
      <c r="D22" s="46" t="s">
        <v>16</v>
      </c>
      <c r="E22" s="47" t="s">
        <v>17</v>
      </c>
      <c r="F22" s="48" t="s">
        <v>18</v>
      </c>
    </row>
    <row r="23" spans="1:6" ht="13.5" thickBot="1" x14ac:dyDescent="0.25">
      <c r="A23" s="49"/>
      <c r="B23" s="50"/>
      <c r="C23" s="51"/>
      <c r="D23" s="52"/>
      <c r="E23" s="53" t="s">
        <v>19</v>
      </c>
      <c r="F23" s="54">
        <v>43646</v>
      </c>
    </row>
    <row r="24" spans="1:6" x14ac:dyDescent="0.2">
      <c r="A24" s="55" t="s">
        <v>20</v>
      </c>
      <c r="B24" s="56"/>
      <c r="C24" s="56"/>
      <c r="D24" s="57">
        <v>1</v>
      </c>
      <c r="E24" s="58">
        <f>E25+E31+E35+E28</f>
        <v>456090</v>
      </c>
      <c r="F24" s="59">
        <f>+F25+F28+F31+F35</f>
        <v>100</v>
      </c>
    </row>
    <row r="25" spans="1:6" x14ac:dyDescent="0.2">
      <c r="A25" s="60" t="s">
        <v>21</v>
      </c>
      <c r="B25" s="61"/>
      <c r="C25" s="61"/>
      <c r="D25" s="62">
        <v>3</v>
      </c>
      <c r="E25" s="63">
        <f>E26+E27</f>
        <v>13286</v>
      </c>
      <c r="F25" s="64">
        <f>+F26+F27</f>
        <v>2.9130215527637087</v>
      </c>
    </row>
    <row r="26" spans="1:6" x14ac:dyDescent="0.2">
      <c r="A26" s="65" t="s">
        <v>22</v>
      </c>
      <c r="B26" s="66"/>
      <c r="C26" s="66"/>
      <c r="D26" s="62">
        <v>4</v>
      </c>
      <c r="E26" s="63">
        <v>13286</v>
      </c>
      <c r="F26" s="64">
        <f>E26/$E$24*100</f>
        <v>2.9130215527637087</v>
      </c>
    </row>
    <row r="27" spans="1:6" hidden="1" x14ac:dyDescent="0.2">
      <c r="A27" s="65" t="s">
        <v>23</v>
      </c>
      <c r="B27" s="66"/>
      <c r="C27" s="66"/>
      <c r="D27" s="62">
        <v>5</v>
      </c>
      <c r="E27" s="63">
        <v>0</v>
      </c>
      <c r="F27" s="64">
        <f>E27/$E$24*100</f>
        <v>0</v>
      </c>
    </row>
    <row r="28" spans="1:6" x14ac:dyDescent="0.2">
      <c r="A28" s="60" t="s">
        <v>24</v>
      </c>
      <c r="B28" s="66"/>
      <c r="C28" s="66"/>
      <c r="D28" s="62">
        <v>9</v>
      </c>
      <c r="E28" s="63">
        <f>E30</f>
        <v>53069</v>
      </c>
      <c r="F28" s="64">
        <f>+F29+F30</f>
        <v>11.635642088184349</v>
      </c>
    </row>
    <row r="29" spans="1:6" hidden="1" x14ac:dyDescent="0.2">
      <c r="A29" s="65" t="s">
        <v>25</v>
      </c>
      <c r="B29" s="66"/>
      <c r="C29" s="66"/>
      <c r="D29" s="62">
        <v>10</v>
      </c>
      <c r="E29" s="63">
        <v>0</v>
      </c>
      <c r="F29" s="64">
        <f>E29/$E$24*100</f>
        <v>0</v>
      </c>
    </row>
    <row r="30" spans="1:6" x14ac:dyDescent="0.2">
      <c r="A30" s="65" t="s">
        <v>26</v>
      </c>
      <c r="B30" s="66"/>
      <c r="C30" s="66"/>
      <c r="D30" s="62">
        <v>11</v>
      </c>
      <c r="E30" s="63">
        <v>53069</v>
      </c>
      <c r="F30" s="64">
        <f>E30/$E$24*100</f>
        <v>11.635642088184349</v>
      </c>
    </row>
    <row r="31" spans="1:6" x14ac:dyDescent="0.2">
      <c r="A31" s="60" t="s">
        <v>27</v>
      </c>
      <c r="B31" s="66"/>
      <c r="C31" s="66"/>
      <c r="D31" s="62">
        <v>12</v>
      </c>
      <c r="E31" s="63">
        <f>E32+E33+E34</f>
        <v>377676</v>
      </c>
      <c r="F31" s="64">
        <f>+F32+F33</f>
        <v>82.807340656449384</v>
      </c>
    </row>
    <row r="32" spans="1:6" hidden="1" x14ac:dyDescent="0.2">
      <c r="A32" s="65" t="s">
        <v>28</v>
      </c>
      <c r="B32" s="66"/>
      <c r="C32" s="66"/>
      <c r="D32" s="62">
        <v>13</v>
      </c>
      <c r="E32" s="63">
        <v>0</v>
      </c>
      <c r="F32" s="64">
        <f>E32/$E$24*100</f>
        <v>0</v>
      </c>
    </row>
    <row r="33" spans="1:6" x14ac:dyDescent="0.2">
      <c r="A33" s="65" t="s">
        <v>29</v>
      </c>
      <c r="B33" s="66"/>
      <c r="C33" s="66"/>
      <c r="D33" s="62">
        <v>14</v>
      </c>
      <c r="E33" s="63">
        <v>377676</v>
      </c>
      <c r="F33" s="64">
        <f>E33/$E$24*100</f>
        <v>82.807340656449384</v>
      </c>
    </row>
    <row r="34" spans="1:6" hidden="1" x14ac:dyDescent="0.2">
      <c r="A34" s="65" t="s">
        <v>30</v>
      </c>
      <c r="B34" s="66"/>
      <c r="C34" s="66"/>
      <c r="D34" s="62">
        <v>15</v>
      </c>
      <c r="E34" s="63">
        <v>0</v>
      </c>
      <c r="F34" s="64">
        <f>E34/$E$24*100</f>
        <v>0</v>
      </c>
    </row>
    <row r="35" spans="1:6" ht="13.5" thickBot="1" x14ac:dyDescent="0.25">
      <c r="A35" s="67" t="s">
        <v>31</v>
      </c>
      <c r="B35" s="68"/>
      <c r="C35" s="68"/>
      <c r="D35" s="69">
        <v>24</v>
      </c>
      <c r="E35" s="70">
        <v>12059</v>
      </c>
      <c r="F35" s="71">
        <f>E35/E24*100</f>
        <v>2.6439957026025565</v>
      </c>
    </row>
    <row r="36" spans="1:6" x14ac:dyDescent="0.2">
      <c r="A36" s="72"/>
      <c r="B36" s="73"/>
      <c r="C36" s="73"/>
      <c r="D36" s="74"/>
      <c r="E36" s="75"/>
      <c r="F36" s="76"/>
    </row>
    <row r="37" spans="1:6" x14ac:dyDescent="0.2">
      <c r="A37" s="72"/>
      <c r="B37" s="73"/>
      <c r="C37" s="73"/>
      <c r="D37" s="74"/>
      <c r="E37" s="75"/>
      <c r="F37" s="76"/>
    </row>
    <row r="38" spans="1:6" ht="15.75" x14ac:dyDescent="0.2">
      <c r="A38" s="77" t="s">
        <v>32</v>
      </c>
      <c r="B38" s="78"/>
      <c r="C38" s="78"/>
      <c r="D38" s="78"/>
      <c r="E38" s="78"/>
      <c r="F38" s="78"/>
    </row>
    <row r="39" spans="1:6" ht="13.5" thickBot="1" x14ac:dyDescent="0.25">
      <c r="A39" s="79"/>
      <c r="B39" s="80"/>
      <c r="C39" s="80"/>
      <c r="D39" s="80"/>
      <c r="E39" s="80"/>
      <c r="F39" s="80"/>
    </row>
    <row r="40" spans="1:6" x14ac:dyDescent="0.2">
      <c r="A40" s="123" t="s">
        <v>33</v>
      </c>
      <c r="B40" s="126" t="s">
        <v>16</v>
      </c>
      <c r="C40" s="129" t="s">
        <v>34</v>
      </c>
      <c r="D40" s="130"/>
      <c r="E40" s="129" t="s">
        <v>35</v>
      </c>
      <c r="F40" s="130"/>
    </row>
    <row r="41" spans="1:6" x14ac:dyDescent="0.2">
      <c r="A41" s="124"/>
      <c r="B41" s="127"/>
      <c r="C41" s="81" t="s">
        <v>36</v>
      </c>
      <c r="D41" s="82" t="s">
        <v>37</v>
      </c>
      <c r="E41" s="81" t="s">
        <v>36</v>
      </c>
      <c r="F41" s="82" t="s">
        <v>37</v>
      </c>
    </row>
    <row r="42" spans="1:6" ht="13.5" thickBot="1" x14ac:dyDescent="0.25">
      <c r="A42" s="125"/>
      <c r="B42" s="128"/>
      <c r="C42" s="131" t="s">
        <v>49</v>
      </c>
      <c r="D42" s="131"/>
      <c r="E42" s="131"/>
      <c r="F42" s="132"/>
    </row>
    <row r="43" spans="1:6" x14ac:dyDescent="0.2">
      <c r="A43" s="83" t="s">
        <v>38</v>
      </c>
      <c r="B43" s="84">
        <v>1</v>
      </c>
      <c r="C43" s="85">
        <v>766107</v>
      </c>
      <c r="D43" s="86">
        <v>6430100</v>
      </c>
      <c r="E43" s="87">
        <v>845394</v>
      </c>
      <c r="F43" s="87">
        <v>7140976</v>
      </c>
    </row>
    <row r="44" spans="1:6" ht="13.5" thickBot="1" x14ac:dyDescent="0.25">
      <c r="A44" s="88" t="s">
        <v>39</v>
      </c>
      <c r="B44" s="89">
        <v>2</v>
      </c>
      <c r="C44" s="90">
        <v>242265</v>
      </c>
      <c r="D44" s="91">
        <v>2002952</v>
      </c>
      <c r="E44" s="92">
        <v>254770</v>
      </c>
      <c r="F44" s="93">
        <v>2108225</v>
      </c>
    </row>
    <row r="45" spans="1:6" x14ac:dyDescent="0.2">
      <c r="A45" s="72"/>
      <c r="B45" s="94"/>
      <c r="C45" s="95"/>
      <c r="D45" s="96"/>
      <c r="E45" s="97"/>
      <c r="F45" s="98"/>
    </row>
    <row r="46" spans="1:6" ht="15.75" x14ac:dyDescent="0.2">
      <c r="A46" s="77" t="s">
        <v>43</v>
      </c>
      <c r="B46" s="107"/>
      <c r="C46" s="107"/>
      <c r="D46" s="94"/>
      <c r="E46" s="108"/>
      <c r="F46" s="98"/>
    </row>
    <row r="47" spans="1:6" ht="13.5" thickBot="1" x14ac:dyDescent="0.25">
      <c r="A47" s="72"/>
      <c r="B47" s="107"/>
      <c r="C47" s="103"/>
      <c r="D47" s="103"/>
      <c r="F47" s="98"/>
    </row>
    <row r="48" spans="1:6" x14ac:dyDescent="0.2">
      <c r="A48" s="133" t="s">
        <v>33</v>
      </c>
      <c r="B48" s="135" t="s">
        <v>16</v>
      </c>
      <c r="C48" s="136" t="s">
        <v>44</v>
      </c>
      <c r="D48" s="137"/>
      <c r="E48" s="109"/>
      <c r="F48" s="98"/>
    </row>
    <row r="49" spans="1:6" ht="13.5" thickBot="1" x14ac:dyDescent="0.25">
      <c r="A49" s="134"/>
      <c r="B49" s="128"/>
      <c r="C49" s="110" t="s">
        <v>45</v>
      </c>
      <c r="D49" s="111">
        <v>43644</v>
      </c>
      <c r="E49" s="112"/>
      <c r="F49" s="98"/>
    </row>
    <row r="50" spans="1:6" x14ac:dyDescent="0.2">
      <c r="A50" s="83" t="s">
        <v>38</v>
      </c>
      <c r="B50" s="57">
        <v>1</v>
      </c>
      <c r="C50" s="138">
        <v>365699183</v>
      </c>
      <c r="D50" s="139"/>
      <c r="F50" s="98"/>
    </row>
    <row r="51" spans="1:6" ht="13.5" thickBot="1" x14ac:dyDescent="0.25">
      <c r="A51" s="88" t="s">
        <v>39</v>
      </c>
      <c r="B51" s="69">
        <v>2</v>
      </c>
      <c r="C51" s="140">
        <v>82730567</v>
      </c>
      <c r="D51" s="141"/>
      <c r="F51" s="98"/>
    </row>
    <row r="52" spans="1:6" x14ac:dyDescent="0.2">
      <c r="A52" s="72"/>
      <c r="B52" s="94"/>
      <c r="C52" s="95"/>
      <c r="D52" s="96"/>
      <c r="E52" s="97"/>
      <c r="F52" s="98"/>
    </row>
    <row r="53" spans="1:6" x14ac:dyDescent="0.2">
      <c r="A53" s="72"/>
      <c r="B53" s="94"/>
      <c r="C53" s="95"/>
      <c r="D53" s="96"/>
      <c r="E53" s="97"/>
      <c r="F53" s="98"/>
    </row>
    <row r="54" spans="1:6" x14ac:dyDescent="0.2">
      <c r="A54" s="72"/>
      <c r="B54" s="94"/>
      <c r="C54" s="95"/>
      <c r="D54" s="96"/>
      <c r="E54" s="97"/>
      <c r="F54" s="98"/>
    </row>
    <row r="55" spans="1:6" ht="51" x14ac:dyDescent="0.25">
      <c r="A55" s="99" t="s">
        <v>40</v>
      </c>
      <c r="B55" s="100"/>
      <c r="C55" s="100"/>
      <c r="D55" s="101"/>
      <c r="E55" s="101"/>
      <c r="F55" s="102"/>
    </row>
    <row r="58" spans="1:6" x14ac:dyDescent="0.2">
      <c r="B58" s="103"/>
      <c r="C58" s="103"/>
    </row>
    <row r="60" spans="1:6" x14ac:dyDescent="0.2">
      <c r="B60" s="103"/>
      <c r="C60" s="103"/>
    </row>
  </sheetData>
  <mergeCells count="11">
    <mergeCell ref="A48:A49"/>
    <mergeCell ref="B48:B49"/>
    <mergeCell ref="C48:D48"/>
    <mergeCell ref="C50:D50"/>
    <mergeCell ref="C51:D51"/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E35" sqref="E35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22" t="s">
        <v>12</v>
      </c>
      <c r="B14" s="122"/>
      <c r="C14" s="15"/>
      <c r="D14" s="33"/>
      <c r="E14" s="24"/>
      <c r="F14" s="34"/>
    </row>
    <row r="15" spans="1:6" x14ac:dyDescent="0.2">
      <c r="A15" s="116"/>
      <c r="B15" s="116"/>
      <c r="C15" s="15"/>
      <c r="D15" s="33"/>
      <c r="E15" s="24"/>
      <c r="F15" s="34"/>
    </row>
    <row r="16" spans="1:6" x14ac:dyDescent="0.2">
      <c r="A16" s="35" t="s">
        <v>13</v>
      </c>
      <c r="B16" s="35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6"/>
      <c r="B19" s="33"/>
      <c r="C19" s="33"/>
      <c r="D19" s="33"/>
      <c r="E19" s="37"/>
      <c r="F19" s="15"/>
    </row>
    <row r="20" spans="1:6" ht="15.75" x14ac:dyDescent="0.2">
      <c r="A20" s="38" t="s">
        <v>14</v>
      </c>
      <c r="B20" s="39"/>
      <c r="C20" s="39"/>
      <c r="D20" s="40"/>
      <c r="E20" s="40"/>
      <c r="F20" s="40"/>
    </row>
    <row r="21" spans="1:6" ht="13.5" thickBot="1" x14ac:dyDescent="0.25">
      <c r="A21" s="41"/>
      <c r="B21" s="41"/>
      <c r="C21" s="41"/>
      <c r="D21" s="42"/>
      <c r="E21" s="42"/>
      <c r="F21" s="42"/>
    </row>
    <row r="22" spans="1:6" ht="38.25" x14ac:dyDescent="0.25">
      <c r="A22" s="43" t="s">
        <v>15</v>
      </c>
      <c r="B22" s="44"/>
      <c r="C22" s="45"/>
      <c r="D22" s="46" t="s">
        <v>16</v>
      </c>
      <c r="E22" s="47" t="s">
        <v>17</v>
      </c>
      <c r="F22" s="48" t="s">
        <v>18</v>
      </c>
    </row>
    <row r="23" spans="1:6" ht="13.5" thickBot="1" x14ac:dyDescent="0.25">
      <c r="A23" s="49"/>
      <c r="B23" s="50"/>
      <c r="C23" s="51"/>
      <c r="D23" s="52"/>
      <c r="E23" s="53" t="s">
        <v>19</v>
      </c>
      <c r="F23" s="54">
        <v>43677</v>
      </c>
    </row>
    <row r="24" spans="1:6" x14ac:dyDescent="0.2">
      <c r="A24" s="55" t="s">
        <v>20</v>
      </c>
      <c r="B24" s="56"/>
      <c r="C24" s="56"/>
      <c r="D24" s="57">
        <v>1</v>
      </c>
      <c r="E24" s="58">
        <f>E25+E31+E35+E28</f>
        <v>456088</v>
      </c>
      <c r="F24" s="59">
        <f>+F25+F28+F31+F35</f>
        <v>100</v>
      </c>
    </row>
    <row r="25" spans="1:6" x14ac:dyDescent="0.2">
      <c r="A25" s="60" t="s">
        <v>21</v>
      </c>
      <c r="B25" s="61"/>
      <c r="C25" s="61"/>
      <c r="D25" s="62">
        <v>3</v>
      </c>
      <c r="E25" s="63">
        <f>E26+E27</f>
        <v>22781</v>
      </c>
      <c r="F25" s="64">
        <f>+F26+F27</f>
        <v>4.9948694111662659</v>
      </c>
    </row>
    <row r="26" spans="1:6" x14ac:dyDescent="0.2">
      <c r="A26" s="65" t="s">
        <v>22</v>
      </c>
      <c r="B26" s="66"/>
      <c r="C26" s="66"/>
      <c r="D26" s="62">
        <v>4</v>
      </c>
      <c r="E26" s="63">
        <v>22781</v>
      </c>
      <c r="F26" s="64">
        <f>E26/$E$24*100</f>
        <v>4.9948694111662659</v>
      </c>
    </row>
    <row r="27" spans="1:6" hidden="1" x14ac:dyDescent="0.2">
      <c r="A27" s="65" t="s">
        <v>23</v>
      </c>
      <c r="B27" s="66"/>
      <c r="C27" s="66"/>
      <c r="D27" s="62">
        <v>5</v>
      </c>
      <c r="E27" s="63">
        <v>0</v>
      </c>
      <c r="F27" s="64">
        <f>E27/$E$24*100</f>
        <v>0</v>
      </c>
    </row>
    <row r="28" spans="1:6" x14ac:dyDescent="0.2">
      <c r="A28" s="60" t="s">
        <v>24</v>
      </c>
      <c r="B28" s="66"/>
      <c r="C28" s="66"/>
      <c r="D28" s="62">
        <v>9</v>
      </c>
      <c r="E28" s="63">
        <f>E30</f>
        <v>53592</v>
      </c>
      <c r="F28" s="64">
        <f>+F29+F30</f>
        <v>11.750363964848889</v>
      </c>
    </row>
    <row r="29" spans="1:6" hidden="1" x14ac:dyDescent="0.2">
      <c r="A29" s="65" t="s">
        <v>25</v>
      </c>
      <c r="B29" s="66"/>
      <c r="C29" s="66"/>
      <c r="D29" s="62">
        <v>10</v>
      </c>
      <c r="E29" s="63">
        <v>0</v>
      </c>
      <c r="F29" s="64">
        <f>E29/$E$24*100</f>
        <v>0</v>
      </c>
    </row>
    <row r="30" spans="1:6" x14ac:dyDescent="0.2">
      <c r="A30" s="65" t="s">
        <v>26</v>
      </c>
      <c r="B30" s="66"/>
      <c r="C30" s="66"/>
      <c r="D30" s="62">
        <v>11</v>
      </c>
      <c r="E30" s="63">
        <v>53592</v>
      </c>
      <c r="F30" s="64">
        <f>E30/$E$24*100</f>
        <v>11.750363964848889</v>
      </c>
    </row>
    <row r="31" spans="1:6" x14ac:dyDescent="0.2">
      <c r="A31" s="60" t="s">
        <v>27</v>
      </c>
      <c r="B31" s="66"/>
      <c r="C31" s="66"/>
      <c r="D31" s="62">
        <v>12</v>
      </c>
      <c r="E31" s="63">
        <f>E32+E33+E34</f>
        <v>373815</v>
      </c>
      <c r="F31" s="64">
        <f>+F32+F33</f>
        <v>81.961156618898116</v>
      </c>
    </row>
    <row r="32" spans="1:6" hidden="1" x14ac:dyDescent="0.2">
      <c r="A32" s="65" t="s">
        <v>28</v>
      </c>
      <c r="B32" s="66"/>
      <c r="C32" s="66"/>
      <c r="D32" s="62">
        <v>13</v>
      </c>
      <c r="E32" s="63">
        <v>0</v>
      </c>
      <c r="F32" s="64">
        <f>E32/$E$24*100</f>
        <v>0</v>
      </c>
    </row>
    <row r="33" spans="1:6" x14ac:dyDescent="0.2">
      <c r="A33" s="65" t="s">
        <v>29</v>
      </c>
      <c r="B33" s="66"/>
      <c r="C33" s="66"/>
      <c r="D33" s="62">
        <v>14</v>
      </c>
      <c r="E33" s="63">
        <v>373815</v>
      </c>
      <c r="F33" s="64">
        <f>E33/$E$24*100</f>
        <v>81.961156618898116</v>
      </c>
    </row>
    <row r="34" spans="1:6" hidden="1" x14ac:dyDescent="0.2">
      <c r="A34" s="65" t="s">
        <v>30</v>
      </c>
      <c r="B34" s="66"/>
      <c r="C34" s="66"/>
      <c r="D34" s="62">
        <v>15</v>
      </c>
      <c r="E34" s="63">
        <v>0</v>
      </c>
      <c r="F34" s="64">
        <f>E34/$E$24*100</f>
        <v>0</v>
      </c>
    </row>
    <row r="35" spans="1:6" ht="13.5" thickBot="1" x14ac:dyDescent="0.25">
      <c r="A35" s="67" t="s">
        <v>31</v>
      </c>
      <c r="B35" s="68"/>
      <c r="C35" s="68"/>
      <c r="D35" s="69">
        <v>24</v>
      </c>
      <c r="E35" s="70">
        <v>5900</v>
      </c>
      <c r="F35" s="71">
        <f>E35/E24*100</f>
        <v>1.2936100050867376</v>
      </c>
    </row>
    <row r="36" spans="1:6" x14ac:dyDescent="0.2">
      <c r="A36" s="72"/>
      <c r="B36" s="73"/>
      <c r="C36" s="73"/>
      <c r="D36" s="74"/>
      <c r="E36" s="75"/>
      <c r="F36" s="76"/>
    </row>
    <row r="37" spans="1:6" x14ac:dyDescent="0.2">
      <c r="A37" s="72"/>
      <c r="B37" s="73"/>
      <c r="C37" s="73"/>
      <c r="D37" s="74"/>
      <c r="E37" s="75"/>
      <c r="F37" s="76"/>
    </row>
    <row r="38" spans="1:6" ht="15.75" x14ac:dyDescent="0.2">
      <c r="A38" s="77" t="s">
        <v>32</v>
      </c>
      <c r="B38" s="78"/>
      <c r="C38" s="78"/>
      <c r="D38" s="78"/>
      <c r="E38" s="78"/>
      <c r="F38" s="78"/>
    </row>
    <row r="39" spans="1:6" ht="13.5" thickBot="1" x14ac:dyDescent="0.25">
      <c r="A39" s="79"/>
      <c r="B39" s="80"/>
      <c r="C39" s="80"/>
      <c r="D39" s="80"/>
      <c r="E39" s="80"/>
      <c r="F39" s="80"/>
    </row>
    <row r="40" spans="1:6" x14ac:dyDescent="0.2">
      <c r="A40" s="123" t="s">
        <v>33</v>
      </c>
      <c r="B40" s="126" t="s">
        <v>16</v>
      </c>
      <c r="C40" s="129" t="s">
        <v>34</v>
      </c>
      <c r="D40" s="130"/>
      <c r="E40" s="129" t="s">
        <v>35</v>
      </c>
      <c r="F40" s="130"/>
    </row>
    <row r="41" spans="1:6" x14ac:dyDescent="0.2">
      <c r="A41" s="124"/>
      <c r="B41" s="127"/>
      <c r="C41" s="81" t="s">
        <v>36</v>
      </c>
      <c r="D41" s="82" t="s">
        <v>37</v>
      </c>
      <c r="E41" s="81" t="s">
        <v>36</v>
      </c>
      <c r="F41" s="82" t="s">
        <v>37</v>
      </c>
    </row>
    <row r="42" spans="1:6" ht="13.5" thickBot="1" x14ac:dyDescent="0.25">
      <c r="A42" s="125"/>
      <c r="B42" s="128"/>
      <c r="C42" s="131" t="s">
        <v>50</v>
      </c>
      <c r="D42" s="131"/>
      <c r="E42" s="131"/>
      <c r="F42" s="132"/>
    </row>
    <row r="43" spans="1:6" x14ac:dyDescent="0.2">
      <c r="A43" s="83" t="s">
        <v>38</v>
      </c>
      <c r="B43" s="84">
        <v>1</v>
      </c>
      <c r="C43" s="85">
        <v>1148780</v>
      </c>
      <c r="D43" s="86">
        <v>2492031</v>
      </c>
      <c r="E43" s="87">
        <v>1289807</v>
      </c>
      <c r="F43" s="87">
        <v>2788944</v>
      </c>
    </row>
    <row r="44" spans="1:6" ht="13.5" thickBot="1" x14ac:dyDescent="0.25">
      <c r="A44" s="88" t="s">
        <v>39</v>
      </c>
      <c r="B44" s="89">
        <v>2</v>
      </c>
      <c r="C44" s="90">
        <v>237412</v>
      </c>
      <c r="D44" s="91">
        <v>2518767</v>
      </c>
      <c r="E44" s="92">
        <v>253892</v>
      </c>
      <c r="F44" s="93">
        <v>2697671</v>
      </c>
    </row>
    <row r="45" spans="1:6" x14ac:dyDescent="0.2">
      <c r="A45" s="72"/>
      <c r="B45" s="94"/>
      <c r="C45" s="95"/>
      <c r="D45" s="96"/>
      <c r="E45" s="97"/>
      <c r="F45" s="98"/>
    </row>
    <row r="46" spans="1:6" ht="15.75" x14ac:dyDescent="0.2">
      <c r="A46" s="77" t="s">
        <v>43</v>
      </c>
      <c r="B46" s="107"/>
      <c r="C46" s="107"/>
      <c r="D46" s="94"/>
      <c r="E46" s="108"/>
      <c r="F46" s="98"/>
    </row>
    <row r="47" spans="1:6" ht="13.5" thickBot="1" x14ac:dyDescent="0.25">
      <c r="A47" s="72"/>
      <c r="B47" s="107"/>
      <c r="C47" s="103"/>
      <c r="D47" s="103"/>
      <c r="F47" s="98"/>
    </row>
    <row r="48" spans="1:6" x14ac:dyDescent="0.2">
      <c r="A48" s="133" t="s">
        <v>33</v>
      </c>
      <c r="B48" s="135" t="s">
        <v>16</v>
      </c>
      <c r="C48" s="136" t="s">
        <v>44</v>
      </c>
      <c r="D48" s="137"/>
      <c r="E48" s="109"/>
      <c r="F48" s="98"/>
    </row>
    <row r="49" spans="1:6" ht="13.5" thickBot="1" x14ac:dyDescent="0.25">
      <c r="A49" s="134"/>
      <c r="B49" s="128"/>
      <c r="C49" s="110" t="s">
        <v>45</v>
      </c>
      <c r="D49" s="111">
        <v>43677</v>
      </c>
      <c r="E49" s="112"/>
      <c r="F49" s="98"/>
    </row>
    <row r="50" spans="1:6" x14ac:dyDescent="0.2">
      <c r="A50" s="83" t="s">
        <v>38</v>
      </c>
      <c r="B50" s="57">
        <v>1</v>
      </c>
      <c r="C50" s="138">
        <v>366213576</v>
      </c>
      <c r="D50" s="139"/>
      <c r="F50" s="98"/>
    </row>
    <row r="51" spans="1:6" ht="13.5" thickBot="1" x14ac:dyDescent="0.25">
      <c r="A51" s="88" t="s">
        <v>39</v>
      </c>
      <c r="B51" s="69">
        <v>2</v>
      </c>
      <c r="C51" s="140">
        <v>80749655</v>
      </c>
      <c r="D51" s="141"/>
      <c r="F51" s="98"/>
    </row>
    <row r="52" spans="1:6" x14ac:dyDescent="0.2">
      <c r="A52" s="72"/>
      <c r="B52" s="94"/>
      <c r="C52" s="95"/>
      <c r="D52" s="96"/>
      <c r="E52" s="97"/>
      <c r="F52" s="98"/>
    </row>
    <row r="53" spans="1:6" x14ac:dyDescent="0.2">
      <c r="A53" s="72"/>
      <c r="B53" s="94"/>
      <c r="C53" s="95"/>
      <c r="D53" s="96"/>
      <c r="E53" s="97"/>
      <c r="F53" s="98"/>
    </row>
    <row r="54" spans="1:6" x14ac:dyDescent="0.2">
      <c r="A54" s="72"/>
      <c r="B54" s="94"/>
      <c r="C54" s="95"/>
      <c r="D54" s="96"/>
      <c r="E54" s="97"/>
      <c r="F54" s="98"/>
    </row>
    <row r="55" spans="1:6" ht="51" x14ac:dyDescent="0.25">
      <c r="A55" s="99" t="s">
        <v>40</v>
      </c>
      <c r="B55" s="100"/>
      <c r="C55" s="100"/>
      <c r="D55" s="101"/>
      <c r="E55" s="101"/>
      <c r="F55" s="102"/>
    </row>
    <row r="58" spans="1:6" x14ac:dyDescent="0.2">
      <c r="B58" s="103"/>
      <c r="C58" s="103"/>
    </row>
    <row r="60" spans="1:6" x14ac:dyDescent="0.2">
      <c r="B60" s="103"/>
      <c r="C60" s="103"/>
    </row>
  </sheetData>
  <mergeCells count="11">
    <mergeCell ref="A14:B14"/>
    <mergeCell ref="A40:A42"/>
    <mergeCell ref="B40:B42"/>
    <mergeCell ref="C40:D40"/>
    <mergeCell ref="E40:F40"/>
    <mergeCell ref="C42:F42"/>
    <mergeCell ref="A48:A49"/>
    <mergeCell ref="B48:B49"/>
    <mergeCell ref="C48:D48"/>
    <mergeCell ref="C50:D50"/>
    <mergeCell ref="C51:D51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workbookViewId="0">
      <selection activeCell="K24" sqref="K24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22" t="s">
        <v>12</v>
      </c>
      <c r="B14" s="122"/>
      <c r="C14" s="15"/>
      <c r="D14" s="33"/>
      <c r="E14" s="24"/>
      <c r="F14" s="34"/>
    </row>
    <row r="15" spans="1:6" x14ac:dyDescent="0.2">
      <c r="A15" s="117"/>
      <c r="B15" s="117"/>
      <c r="C15" s="15"/>
      <c r="D15" s="33"/>
      <c r="E15" s="24"/>
      <c r="F15" s="34"/>
    </row>
    <row r="16" spans="1:6" x14ac:dyDescent="0.2">
      <c r="A16" s="35" t="s">
        <v>13</v>
      </c>
      <c r="B16" s="35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6"/>
      <c r="B19" s="33"/>
      <c r="C19" s="33"/>
      <c r="D19" s="33"/>
      <c r="E19" s="37"/>
      <c r="F19" s="15"/>
    </row>
    <row r="20" spans="1:6" ht="15.75" x14ac:dyDescent="0.2">
      <c r="A20" s="38" t="s">
        <v>14</v>
      </c>
      <c r="B20" s="39"/>
      <c r="C20" s="39"/>
      <c r="D20" s="40"/>
      <c r="E20" s="40"/>
      <c r="F20" s="40"/>
    </row>
    <row r="21" spans="1:6" ht="13.5" thickBot="1" x14ac:dyDescent="0.25">
      <c r="A21" s="41"/>
      <c r="B21" s="41"/>
      <c r="C21" s="41"/>
      <c r="D21" s="42"/>
      <c r="E21" s="42"/>
      <c r="F21" s="42"/>
    </row>
    <row r="22" spans="1:6" ht="38.25" x14ac:dyDescent="0.25">
      <c r="A22" s="43" t="s">
        <v>15</v>
      </c>
      <c r="B22" s="44"/>
      <c r="C22" s="45"/>
      <c r="D22" s="46" t="s">
        <v>16</v>
      </c>
      <c r="E22" s="47" t="s">
        <v>17</v>
      </c>
      <c r="F22" s="48" t="s">
        <v>18</v>
      </c>
    </row>
    <row r="23" spans="1:6" ht="13.5" thickBot="1" x14ac:dyDescent="0.25">
      <c r="A23" s="49"/>
      <c r="B23" s="50"/>
      <c r="C23" s="51"/>
      <c r="D23" s="52"/>
      <c r="E23" s="53" t="s">
        <v>19</v>
      </c>
      <c r="F23" s="54">
        <v>43708</v>
      </c>
    </row>
    <row r="24" spans="1:6" x14ac:dyDescent="0.2">
      <c r="A24" s="55" t="s">
        <v>20</v>
      </c>
      <c r="B24" s="56"/>
      <c r="C24" s="56"/>
      <c r="D24" s="57">
        <v>1</v>
      </c>
      <c r="E24" s="58">
        <f>E25+E31+E35+E28</f>
        <v>457284</v>
      </c>
      <c r="F24" s="59">
        <f>+F25+F28+F31+F35</f>
        <v>100</v>
      </c>
    </row>
    <row r="25" spans="1:6" x14ac:dyDescent="0.2">
      <c r="A25" s="60" t="s">
        <v>21</v>
      </c>
      <c r="B25" s="61"/>
      <c r="C25" s="61"/>
      <c r="D25" s="62">
        <v>3</v>
      </c>
      <c r="E25" s="63">
        <f>E26+E27</f>
        <v>18192</v>
      </c>
      <c r="F25" s="64">
        <f>+F26+F27</f>
        <v>3.9782717086099666</v>
      </c>
    </row>
    <row r="26" spans="1:6" x14ac:dyDescent="0.2">
      <c r="A26" s="65" t="s">
        <v>22</v>
      </c>
      <c r="B26" s="66"/>
      <c r="C26" s="66"/>
      <c r="D26" s="62">
        <v>4</v>
      </c>
      <c r="E26" s="63">
        <v>18192</v>
      </c>
      <c r="F26" s="64">
        <f>E26/$E$24*100</f>
        <v>3.9782717086099666</v>
      </c>
    </row>
    <row r="27" spans="1:6" hidden="1" x14ac:dyDescent="0.2">
      <c r="A27" s="65" t="s">
        <v>23</v>
      </c>
      <c r="B27" s="66"/>
      <c r="C27" s="66"/>
      <c r="D27" s="62">
        <v>5</v>
      </c>
      <c r="E27" s="63">
        <v>0</v>
      </c>
      <c r="F27" s="64">
        <f>E27/$E$24*100</f>
        <v>0</v>
      </c>
    </row>
    <row r="28" spans="1:6" x14ac:dyDescent="0.2">
      <c r="A28" s="60" t="s">
        <v>24</v>
      </c>
      <c r="B28" s="66"/>
      <c r="C28" s="66"/>
      <c r="D28" s="62">
        <v>9</v>
      </c>
      <c r="E28" s="63">
        <f>E30</f>
        <v>53883</v>
      </c>
      <c r="F28" s="64">
        <f>+F29+F30</f>
        <v>11.783268165953761</v>
      </c>
    </row>
    <row r="29" spans="1:6" hidden="1" x14ac:dyDescent="0.2">
      <c r="A29" s="65" t="s">
        <v>25</v>
      </c>
      <c r="B29" s="66"/>
      <c r="C29" s="66"/>
      <c r="D29" s="62">
        <v>10</v>
      </c>
      <c r="E29" s="63">
        <v>0</v>
      </c>
      <c r="F29" s="64">
        <f>E29/$E$24*100</f>
        <v>0</v>
      </c>
    </row>
    <row r="30" spans="1:6" x14ac:dyDescent="0.2">
      <c r="A30" s="65" t="s">
        <v>26</v>
      </c>
      <c r="B30" s="66"/>
      <c r="C30" s="66"/>
      <c r="D30" s="62">
        <v>11</v>
      </c>
      <c r="E30" s="63">
        <v>53883</v>
      </c>
      <c r="F30" s="64">
        <f>E30/$E$24*100</f>
        <v>11.783268165953761</v>
      </c>
    </row>
    <row r="31" spans="1:6" x14ac:dyDescent="0.2">
      <c r="A31" s="60" t="s">
        <v>27</v>
      </c>
      <c r="B31" s="66"/>
      <c r="C31" s="66"/>
      <c r="D31" s="62">
        <v>12</v>
      </c>
      <c r="E31" s="63">
        <f>E32+E33+E34</f>
        <v>381161</v>
      </c>
      <c r="F31" s="64">
        <f>+F32+F33</f>
        <v>83.353233439175654</v>
      </c>
    </row>
    <row r="32" spans="1:6" hidden="1" x14ac:dyDescent="0.2">
      <c r="A32" s="65" t="s">
        <v>28</v>
      </c>
      <c r="B32" s="66"/>
      <c r="C32" s="66"/>
      <c r="D32" s="62">
        <v>13</v>
      </c>
      <c r="E32" s="63">
        <v>0</v>
      </c>
      <c r="F32" s="64">
        <f>E32/$E$24*100</f>
        <v>0</v>
      </c>
    </row>
    <row r="33" spans="1:6" x14ac:dyDescent="0.2">
      <c r="A33" s="65" t="s">
        <v>29</v>
      </c>
      <c r="B33" s="66"/>
      <c r="C33" s="66"/>
      <c r="D33" s="62">
        <v>14</v>
      </c>
      <c r="E33" s="63">
        <v>381161</v>
      </c>
      <c r="F33" s="64">
        <f>E33/$E$24*100</f>
        <v>83.353233439175654</v>
      </c>
    </row>
    <row r="34" spans="1:6" hidden="1" x14ac:dyDescent="0.2">
      <c r="A34" s="65" t="s">
        <v>30</v>
      </c>
      <c r="B34" s="66"/>
      <c r="C34" s="66"/>
      <c r="D34" s="62">
        <v>15</v>
      </c>
      <c r="E34" s="63">
        <v>0</v>
      </c>
      <c r="F34" s="64">
        <f>E34/$E$24*100</f>
        <v>0</v>
      </c>
    </row>
    <row r="35" spans="1:6" ht="13.5" thickBot="1" x14ac:dyDescent="0.25">
      <c r="A35" s="67" t="s">
        <v>31</v>
      </c>
      <c r="B35" s="68"/>
      <c r="C35" s="68"/>
      <c r="D35" s="69">
        <v>24</v>
      </c>
      <c r="E35" s="70">
        <v>4048</v>
      </c>
      <c r="F35" s="71">
        <f>E35/E24*100</f>
        <v>0.88522668626061696</v>
      </c>
    </row>
    <row r="36" spans="1:6" x14ac:dyDescent="0.2">
      <c r="A36" s="72"/>
      <c r="B36" s="73"/>
      <c r="C36" s="73"/>
      <c r="D36" s="74"/>
      <c r="E36" s="75"/>
      <c r="F36" s="76"/>
    </row>
    <row r="37" spans="1:6" x14ac:dyDescent="0.2">
      <c r="A37" s="72"/>
      <c r="B37" s="73"/>
      <c r="C37" s="73"/>
      <c r="D37" s="74"/>
      <c r="E37" s="75"/>
      <c r="F37" s="76"/>
    </row>
    <row r="38" spans="1:6" ht="15.75" x14ac:dyDescent="0.2">
      <c r="A38" s="77" t="s">
        <v>32</v>
      </c>
      <c r="B38" s="78"/>
      <c r="C38" s="78"/>
      <c r="D38" s="78"/>
      <c r="E38" s="78"/>
      <c r="F38" s="78"/>
    </row>
    <row r="39" spans="1:6" ht="13.5" thickBot="1" x14ac:dyDescent="0.25">
      <c r="A39" s="79"/>
      <c r="B39" s="80"/>
      <c r="C39" s="80"/>
      <c r="D39" s="80"/>
      <c r="E39" s="80"/>
      <c r="F39" s="80"/>
    </row>
    <row r="40" spans="1:6" x14ac:dyDescent="0.2">
      <c r="A40" s="123" t="s">
        <v>33</v>
      </c>
      <c r="B40" s="126" t="s">
        <v>16</v>
      </c>
      <c r="C40" s="129" t="s">
        <v>34</v>
      </c>
      <c r="D40" s="130"/>
      <c r="E40" s="129" t="s">
        <v>35</v>
      </c>
      <c r="F40" s="130"/>
    </row>
    <row r="41" spans="1:6" x14ac:dyDescent="0.2">
      <c r="A41" s="124"/>
      <c r="B41" s="127"/>
      <c r="C41" s="81" t="s">
        <v>36</v>
      </c>
      <c r="D41" s="82" t="s">
        <v>37</v>
      </c>
      <c r="E41" s="81" t="s">
        <v>36</v>
      </c>
      <c r="F41" s="82" t="s">
        <v>37</v>
      </c>
    </row>
    <row r="42" spans="1:6" ht="13.5" thickBot="1" x14ac:dyDescent="0.25">
      <c r="A42" s="125"/>
      <c r="B42" s="128"/>
      <c r="C42" s="131" t="s">
        <v>51</v>
      </c>
      <c r="D42" s="131"/>
      <c r="E42" s="131"/>
      <c r="F42" s="132"/>
    </row>
    <row r="43" spans="1:6" x14ac:dyDescent="0.2">
      <c r="A43" s="83" t="s">
        <v>38</v>
      </c>
      <c r="B43" s="84">
        <v>1</v>
      </c>
      <c r="C43" s="85">
        <v>1392317</v>
      </c>
      <c r="D43" s="86">
        <v>3834870</v>
      </c>
      <c r="E43" s="87">
        <v>1552573</v>
      </c>
      <c r="F43" s="87">
        <v>4272581</v>
      </c>
    </row>
    <row r="44" spans="1:6" ht="13.5" thickBot="1" x14ac:dyDescent="0.25">
      <c r="A44" s="88" t="s">
        <v>39</v>
      </c>
      <c r="B44" s="89">
        <v>2</v>
      </c>
      <c r="C44" s="90">
        <v>507501</v>
      </c>
      <c r="D44" s="91">
        <v>1835794</v>
      </c>
      <c r="E44" s="92">
        <v>539492</v>
      </c>
      <c r="F44" s="93">
        <v>1946884</v>
      </c>
    </row>
    <row r="45" spans="1:6" x14ac:dyDescent="0.2">
      <c r="A45" s="72"/>
      <c r="B45" s="94"/>
      <c r="C45" s="95"/>
      <c r="D45" s="96"/>
      <c r="E45" s="97"/>
      <c r="F45" s="98"/>
    </row>
    <row r="46" spans="1:6" ht="15.75" x14ac:dyDescent="0.2">
      <c r="A46" s="77" t="s">
        <v>43</v>
      </c>
      <c r="B46" s="107"/>
      <c r="C46" s="107"/>
      <c r="D46" s="94"/>
      <c r="E46" s="108"/>
      <c r="F46" s="98"/>
    </row>
    <row r="47" spans="1:6" ht="13.5" thickBot="1" x14ac:dyDescent="0.25">
      <c r="A47" s="72"/>
      <c r="B47" s="107"/>
      <c r="C47" s="103"/>
      <c r="D47" s="103"/>
      <c r="F47" s="98"/>
    </row>
    <row r="48" spans="1:6" x14ac:dyDescent="0.2">
      <c r="A48" s="133" t="s">
        <v>33</v>
      </c>
      <c r="B48" s="135" t="s">
        <v>16</v>
      </c>
      <c r="C48" s="136" t="s">
        <v>44</v>
      </c>
      <c r="D48" s="137"/>
      <c r="E48" s="109"/>
      <c r="F48" s="98"/>
    </row>
    <row r="49" spans="1:6" ht="13.5" thickBot="1" x14ac:dyDescent="0.25">
      <c r="A49" s="134"/>
      <c r="B49" s="128"/>
      <c r="C49" s="110" t="s">
        <v>45</v>
      </c>
      <c r="D49" s="111">
        <v>43707</v>
      </c>
      <c r="E49" s="112"/>
      <c r="F49" s="98"/>
    </row>
    <row r="50" spans="1:6" x14ac:dyDescent="0.2">
      <c r="A50" s="83" t="s">
        <v>38</v>
      </c>
      <c r="B50" s="57">
        <v>1</v>
      </c>
      <c r="C50" s="138">
        <v>364384270</v>
      </c>
      <c r="D50" s="139"/>
      <c r="F50" s="98"/>
    </row>
    <row r="51" spans="1:6" ht="13.5" thickBot="1" x14ac:dyDescent="0.25">
      <c r="A51" s="88" t="s">
        <v>39</v>
      </c>
      <c r="B51" s="69">
        <v>2</v>
      </c>
      <c r="C51" s="140">
        <v>79524817</v>
      </c>
      <c r="D51" s="141"/>
      <c r="F51" s="98"/>
    </row>
    <row r="52" spans="1:6" x14ac:dyDescent="0.2">
      <c r="A52" s="72"/>
      <c r="B52" s="94"/>
      <c r="C52" s="95"/>
      <c r="D52" s="96"/>
      <c r="E52" s="97"/>
      <c r="F52" s="98"/>
    </row>
    <row r="53" spans="1:6" x14ac:dyDescent="0.2">
      <c r="A53" s="72"/>
      <c r="B53" s="94"/>
      <c r="C53" s="95"/>
      <c r="D53" s="96"/>
      <c r="E53" s="97"/>
      <c r="F53" s="98"/>
    </row>
    <row r="54" spans="1:6" x14ac:dyDescent="0.2">
      <c r="A54" s="72"/>
      <c r="B54" s="94"/>
      <c r="C54" s="95"/>
      <c r="D54" s="96"/>
      <c r="E54" s="97"/>
      <c r="F54" s="98"/>
    </row>
    <row r="55" spans="1:6" ht="51" x14ac:dyDescent="0.25">
      <c r="A55" s="99" t="s">
        <v>40</v>
      </c>
      <c r="B55" s="100"/>
      <c r="C55" s="100"/>
      <c r="D55" s="101"/>
      <c r="E55" s="101"/>
      <c r="F55" s="102"/>
    </row>
    <row r="58" spans="1:6" x14ac:dyDescent="0.2">
      <c r="B58" s="103"/>
      <c r="C58" s="103"/>
    </row>
    <row r="60" spans="1:6" x14ac:dyDescent="0.2">
      <c r="B60" s="103"/>
      <c r="C60" s="103"/>
    </row>
  </sheetData>
  <mergeCells count="11">
    <mergeCell ref="A48:A49"/>
    <mergeCell ref="B48:B49"/>
    <mergeCell ref="C48:D48"/>
    <mergeCell ref="C50:D50"/>
    <mergeCell ref="C51:D51"/>
    <mergeCell ref="A14:B14"/>
    <mergeCell ref="A40:A42"/>
    <mergeCell ref="B40:B42"/>
    <mergeCell ref="C40:D40"/>
    <mergeCell ref="E40:F40"/>
    <mergeCell ref="C42:F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topLeftCell="A38" workbookViewId="0">
      <selection activeCell="F14" sqref="F14"/>
    </sheetView>
  </sheetViews>
  <sheetFormatPr defaultRowHeight="12.75" x14ac:dyDescent="0.2"/>
  <cols>
    <col min="1" max="1" width="20.85546875" style="2" customWidth="1"/>
    <col min="2" max="2" width="18.28515625" style="2" customWidth="1"/>
    <col min="3" max="3" width="15.7109375" style="2" customWidth="1"/>
    <col min="4" max="4" width="14.710937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18"/>
      <c r="B8" s="19"/>
      <c r="C8" s="20"/>
      <c r="D8" s="21"/>
      <c r="E8" s="22" t="s">
        <v>4</v>
      </c>
      <c r="F8" s="23" t="s">
        <v>5</v>
      </c>
    </row>
    <row r="9" spans="1:6" x14ac:dyDescent="0.2">
      <c r="A9" s="12"/>
      <c r="B9" s="13"/>
      <c r="C9" s="15"/>
      <c r="D9" s="15"/>
      <c r="E9" s="24"/>
      <c r="F9" s="25"/>
    </row>
    <row r="10" spans="1:6" x14ac:dyDescent="0.2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">
      <c r="A11" s="31"/>
      <c r="B11" s="31"/>
      <c r="C11" s="14"/>
      <c r="D11" s="15"/>
      <c r="E11" s="24"/>
      <c r="F11" s="17"/>
    </row>
    <row r="12" spans="1:6" x14ac:dyDescent="0.2">
      <c r="A12" s="8" t="s">
        <v>10</v>
      </c>
      <c r="B12" s="30" t="s">
        <v>11</v>
      </c>
      <c r="C12" s="20"/>
      <c r="D12" s="21"/>
    </row>
    <row r="13" spans="1:6" x14ac:dyDescent="0.2">
      <c r="A13" s="12"/>
      <c r="B13" s="32"/>
      <c r="C13" s="15"/>
      <c r="D13" s="33"/>
      <c r="E13" s="24"/>
      <c r="F13" s="34"/>
    </row>
    <row r="14" spans="1:6" x14ac:dyDescent="0.2">
      <c r="A14" s="122" t="s">
        <v>12</v>
      </c>
      <c r="B14" s="122"/>
      <c r="C14" s="15"/>
      <c r="D14" s="33"/>
      <c r="E14" s="24"/>
      <c r="F14" s="34"/>
    </row>
    <row r="15" spans="1:6" x14ac:dyDescent="0.2">
      <c r="A15" s="118"/>
      <c r="B15" s="118"/>
      <c r="C15" s="15"/>
      <c r="D15" s="33"/>
      <c r="E15" s="24"/>
      <c r="F15" s="34"/>
    </row>
    <row r="16" spans="1:6" x14ac:dyDescent="0.2">
      <c r="A16" s="35" t="s">
        <v>13</v>
      </c>
      <c r="B16" s="35"/>
      <c r="C16" s="15"/>
      <c r="D16" s="33"/>
      <c r="E16" s="24"/>
      <c r="F16" s="34"/>
    </row>
    <row r="17" spans="1:6" x14ac:dyDescent="0.2">
      <c r="A17" s="12"/>
      <c r="B17" s="32"/>
      <c r="C17" s="15"/>
      <c r="D17" s="33"/>
      <c r="E17" s="24"/>
      <c r="F17" s="34"/>
    </row>
    <row r="18" spans="1:6" x14ac:dyDescent="0.2">
      <c r="A18" s="12"/>
      <c r="B18" s="32"/>
      <c r="C18" s="15"/>
      <c r="D18" s="33"/>
      <c r="E18" s="24"/>
      <c r="F18" s="34"/>
    </row>
    <row r="19" spans="1:6" x14ac:dyDescent="0.2">
      <c r="A19" s="36"/>
      <c r="B19" s="33"/>
      <c r="C19" s="33"/>
      <c r="D19" s="33"/>
      <c r="E19" s="37"/>
      <c r="F19" s="15"/>
    </row>
    <row r="20" spans="1:6" ht="15.75" x14ac:dyDescent="0.2">
      <c r="A20" s="38" t="s">
        <v>14</v>
      </c>
      <c r="B20" s="39"/>
      <c r="C20" s="39"/>
      <c r="D20" s="40"/>
      <c r="E20" s="40"/>
      <c r="F20" s="40"/>
    </row>
    <row r="21" spans="1:6" ht="13.5" thickBot="1" x14ac:dyDescent="0.25">
      <c r="A21" s="41"/>
      <c r="B21" s="41"/>
      <c r="C21" s="41"/>
      <c r="D21" s="42"/>
      <c r="E21" s="42"/>
      <c r="F21" s="42"/>
    </row>
    <row r="22" spans="1:6" ht="38.25" x14ac:dyDescent="0.25">
      <c r="A22" s="43" t="s">
        <v>15</v>
      </c>
      <c r="B22" s="44"/>
      <c r="C22" s="45"/>
      <c r="D22" s="46" t="s">
        <v>16</v>
      </c>
      <c r="E22" s="47" t="s">
        <v>17</v>
      </c>
      <c r="F22" s="48" t="s">
        <v>18</v>
      </c>
    </row>
    <row r="23" spans="1:6" ht="13.5" thickBot="1" x14ac:dyDescent="0.25">
      <c r="A23" s="49"/>
      <c r="B23" s="50"/>
      <c r="C23" s="51"/>
      <c r="D23" s="52"/>
      <c r="E23" s="53" t="s">
        <v>19</v>
      </c>
      <c r="F23" s="54">
        <v>43738</v>
      </c>
    </row>
    <row r="24" spans="1:6" x14ac:dyDescent="0.2">
      <c r="A24" s="55" t="s">
        <v>20</v>
      </c>
      <c r="B24" s="56"/>
      <c r="C24" s="56"/>
      <c r="D24" s="57">
        <v>1</v>
      </c>
      <c r="E24" s="58">
        <f>E25+E31+E35+E28</f>
        <v>458302</v>
      </c>
      <c r="F24" s="59">
        <f>+F25+F28+F31+F35</f>
        <v>100</v>
      </c>
    </row>
    <row r="25" spans="1:6" x14ac:dyDescent="0.2">
      <c r="A25" s="60" t="s">
        <v>21</v>
      </c>
      <c r="B25" s="61"/>
      <c r="C25" s="61"/>
      <c r="D25" s="62">
        <v>3</v>
      </c>
      <c r="E25" s="63">
        <f>E26+E27</f>
        <v>22042</v>
      </c>
      <c r="F25" s="64">
        <f>+F26+F27</f>
        <v>4.8094924307552667</v>
      </c>
    </row>
    <row r="26" spans="1:6" x14ac:dyDescent="0.2">
      <c r="A26" s="65" t="s">
        <v>22</v>
      </c>
      <c r="B26" s="66"/>
      <c r="C26" s="66"/>
      <c r="D26" s="62">
        <v>4</v>
      </c>
      <c r="E26" s="63">
        <v>16542</v>
      </c>
      <c r="F26" s="64">
        <f>E26/$E$24*100</f>
        <v>3.6094103887829423</v>
      </c>
    </row>
    <row r="27" spans="1:6" x14ac:dyDescent="0.2">
      <c r="A27" s="65" t="s">
        <v>23</v>
      </c>
      <c r="B27" s="66"/>
      <c r="C27" s="66"/>
      <c r="D27" s="62">
        <v>5</v>
      </c>
      <c r="E27" s="63">
        <v>5500</v>
      </c>
      <c r="F27" s="64">
        <f>E27/$E$24*100</f>
        <v>1.2000820419723239</v>
      </c>
    </row>
    <row r="28" spans="1:6" x14ac:dyDescent="0.2">
      <c r="A28" s="60" t="s">
        <v>24</v>
      </c>
      <c r="B28" s="66"/>
      <c r="C28" s="66"/>
      <c r="D28" s="62">
        <v>9</v>
      </c>
      <c r="E28" s="63">
        <f>E30</f>
        <v>44696</v>
      </c>
      <c r="F28" s="64">
        <f>+F29+F30</f>
        <v>9.7525212632718166</v>
      </c>
    </row>
    <row r="29" spans="1:6" hidden="1" x14ac:dyDescent="0.2">
      <c r="A29" s="65" t="s">
        <v>25</v>
      </c>
      <c r="B29" s="66"/>
      <c r="C29" s="66"/>
      <c r="D29" s="62">
        <v>10</v>
      </c>
      <c r="E29" s="63">
        <v>0</v>
      </c>
      <c r="F29" s="64">
        <f>E29/$E$24*100</f>
        <v>0</v>
      </c>
    </row>
    <row r="30" spans="1:6" x14ac:dyDescent="0.2">
      <c r="A30" s="65" t="s">
        <v>26</v>
      </c>
      <c r="B30" s="66"/>
      <c r="C30" s="66"/>
      <c r="D30" s="62">
        <v>11</v>
      </c>
      <c r="E30" s="63">
        <v>44696</v>
      </c>
      <c r="F30" s="64">
        <f>E30/$E$24*100</f>
        <v>9.7525212632718166</v>
      </c>
    </row>
    <row r="31" spans="1:6" x14ac:dyDescent="0.2">
      <c r="A31" s="60" t="s">
        <v>27</v>
      </c>
      <c r="B31" s="66"/>
      <c r="C31" s="66"/>
      <c r="D31" s="62">
        <v>12</v>
      </c>
      <c r="E31" s="63">
        <f>E32+E33+E34</f>
        <v>389006</v>
      </c>
      <c r="F31" s="64">
        <f>+F32+F33</f>
        <v>84.879839058088336</v>
      </c>
    </row>
    <row r="32" spans="1:6" hidden="1" x14ac:dyDescent="0.2">
      <c r="A32" s="65" t="s">
        <v>28</v>
      </c>
      <c r="B32" s="66"/>
      <c r="C32" s="66"/>
      <c r="D32" s="62">
        <v>13</v>
      </c>
      <c r="E32" s="63">
        <v>0</v>
      </c>
      <c r="F32" s="64">
        <f>E32/$E$24*100</f>
        <v>0</v>
      </c>
    </row>
    <row r="33" spans="1:6" x14ac:dyDescent="0.2">
      <c r="A33" s="65" t="s">
        <v>29</v>
      </c>
      <c r="B33" s="66"/>
      <c r="C33" s="66"/>
      <c r="D33" s="62">
        <v>14</v>
      </c>
      <c r="E33" s="63">
        <v>389006</v>
      </c>
      <c r="F33" s="64">
        <f>E33/$E$24*100</f>
        <v>84.879839058088336</v>
      </c>
    </row>
    <row r="34" spans="1:6" hidden="1" x14ac:dyDescent="0.2">
      <c r="A34" s="65" t="s">
        <v>30</v>
      </c>
      <c r="B34" s="66"/>
      <c r="C34" s="66"/>
      <c r="D34" s="62">
        <v>15</v>
      </c>
      <c r="E34" s="63">
        <v>0</v>
      </c>
      <c r="F34" s="64">
        <f>E34/$E$24*100</f>
        <v>0</v>
      </c>
    </row>
    <row r="35" spans="1:6" ht="13.5" thickBot="1" x14ac:dyDescent="0.25">
      <c r="A35" s="67" t="s">
        <v>31</v>
      </c>
      <c r="B35" s="68"/>
      <c r="C35" s="68"/>
      <c r="D35" s="69">
        <v>24</v>
      </c>
      <c r="E35" s="70">
        <v>2558</v>
      </c>
      <c r="F35" s="71">
        <f>E35/E24*100</f>
        <v>0.55814724788458259</v>
      </c>
    </row>
    <row r="36" spans="1:6" x14ac:dyDescent="0.2">
      <c r="A36" s="72"/>
      <c r="B36" s="73"/>
      <c r="C36" s="73"/>
      <c r="D36" s="74"/>
      <c r="E36" s="75"/>
      <c r="F36" s="76"/>
    </row>
    <row r="37" spans="1:6" x14ac:dyDescent="0.2">
      <c r="A37" s="72"/>
      <c r="B37" s="73"/>
      <c r="C37" s="73"/>
      <c r="D37" s="74"/>
      <c r="E37" s="75"/>
      <c r="F37" s="76"/>
    </row>
    <row r="38" spans="1:6" ht="15.75" x14ac:dyDescent="0.2">
      <c r="A38" s="77" t="s">
        <v>32</v>
      </c>
      <c r="B38" s="78"/>
      <c r="C38" s="78"/>
      <c r="D38" s="78"/>
      <c r="E38" s="78"/>
      <c r="F38" s="78"/>
    </row>
    <row r="39" spans="1:6" ht="13.5" thickBot="1" x14ac:dyDescent="0.25">
      <c r="A39" s="79"/>
      <c r="B39" s="80"/>
      <c r="C39" s="80"/>
      <c r="D39" s="80"/>
      <c r="E39" s="80"/>
      <c r="F39" s="80"/>
    </row>
    <row r="40" spans="1:6" x14ac:dyDescent="0.2">
      <c r="A40" s="123" t="s">
        <v>33</v>
      </c>
      <c r="B40" s="126" t="s">
        <v>16</v>
      </c>
      <c r="C40" s="129" t="s">
        <v>34</v>
      </c>
      <c r="D40" s="130"/>
      <c r="E40" s="129" t="s">
        <v>35</v>
      </c>
      <c r="F40" s="130"/>
    </row>
    <row r="41" spans="1:6" x14ac:dyDescent="0.2">
      <c r="A41" s="124"/>
      <c r="B41" s="127"/>
      <c r="C41" s="81" t="s">
        <v>36</v>
      </c>
      <c r="D41" s="82" t="s">
        <v>37</v>
      </c>
      <c r="E41" s="81" t="s">
        <v>36</v>
      </c>
      <c r="F41" s="82" t="s">
        <v>37</v>
      </c>
    </row>
    <row r="42" spans="1:6" ht="13.5" thickBot="1" x14ac:dyDescent="0.25">
      <c r="A42" s="125"/>
      <c r="B42" s="128"/>
      <c r="C42" s="131" t="s">
        <v>52</v>
      </c>
      <c r="D42" s="131"/>
      <c r="E42" s="131"/>
      <c r="F42" s="132"/>
    </row>
    <row r="43" spans="1:6" x14ac:dyDescent="0.2">
      <c r="A43" s="83" t="s">
        <v>38</v>
      </c>
      <c r="B43" s="84">
        <v>1</v>
      </c>
      <c r="C43" s="85">
        <v>218088</v>
      </c>
      <c r="D43" s="86">
        <v>4000214</v>
      </c>
      <c r="E43" s="87">
        <v>243859</v>
      </c>
      <c r="F43" s="87">
        <v>4538199</v>
      </c>
    </row>
    <row r="44" spans="1:6" ht="13.5" thickBot="1" x14ac:dyDescent="0.25">
      <c r="A44" s="88" t="s">
        <v>39</v>
      </c>
      <c r="B44" s="89">
        <v>2</v>
      </c>
      <c r="C44" s="90">
        <v>1026428</v>
      </c>
      <c r="D44" s="91">
        <v>1205564</v>
      </c>
      <c r="E44" s="92">
        <v>1113177</v>
      </c>
      <c r="F44" s="93">
        <v>1299304</v>
      </c>
    </row>
    <row r="45" spans="1:6" x14ac:dyDescent="0.2">
      <c r="A45" s="72"/>
      <c r="B45" s="94"/>
      <c r="C45" s="95"/>
      <c r="D45" s="96"/>
      <c r="E45" s="97"/>
      <c r="F45" s="98"/>
    </row>
    <row r="46" spans="1:6" ht="15.75" x14ac:dyDescent="0.2">
      <c r="A46" s="77" t="s">
        <v>43</v>
      </c>
      <c r="B46" s="107"/>
      <c r="C46" s="107"/>
      <c r="D46" s="94"/>
      <c r="E46" s="108"/>
      <c r="F46" s="98"/>
    </row>
    <row r="47" spans="1:6" ht="13.5" thickBot="1" x14ac:dyDescent="0.25">
      <c r="A47" s="72"/>
      <c r="B47" s="107"/>
      <c r="C47" s="103"/>
      <c r="D47" s="103"/>
      <c r="F47" s="98"/>
    </row>
    <row r="48" spans="1:6" x14ac:dyDescent="0.2">
      <c r="A48" s="133" t="s">
        <v>33</v>
      </c>
      <c r="B48" s="135" t="s">
        <v>16</v>
      </c>
      <c r="C48" s="136" t="s">
        <v>44</v>
      </c>
      <c r="D48" s="137"/>
      <c r="E48" s="109"/>
      <c r="F48" s="98"/>
    </row>
    <row r="49" spans="1:6" ht="13.5" thickBot="1" x14ac:dyDescent="0.25">
      <c r="A49" s="134"/>
      <c r="B49" s="128"/>
      <c r="C49" s="110" t="s">
        <v>45</v>
      </c>
      <c r="D49" s="111">
        <v>43738</v>
      </c>
      <c r="E49" s="112"/>
      <c r="F49" s="98"/>
    </row>
    <row r="50" spans="1:6" x14ac:dyDescent="0.2">
      <c r="A50" s="83" t="s">
        <v>38</v>
      </c>
      <c r="B50" s="57">
        <v>1</v>
      </c>
      <c r="C50" s="138">
        <v>364460464</v>
      </c>
      <c r="D50" s="139"/>
      <c r="F50" s="98"/>
    </row>
    <row r="51" spans="1:6" ht="13.5" thickBot="1" x14ac:dyDescent="0.25">
      <c r="A51" s="88" t="s">
        <v>39</v>
      </c>
      <c r="B51" s="69">
        <v>2</v>
      </c>
      <c r="C51" s="140">
        <v>80288122</v>
      </c>
      <c r="D51" s="141"/>
      <c r="F51" s="98"/>
    </row>
    <row r="52" spans="1:6" x14ac:dyDescent="0.2">
      <c r="A52" s="72"/>
      <c r="B52" s="94"/>
      <c r="C52" s="95"/>
      <c r="D52" s="96"/>
      <c r="E52" s="97"/>
      <c r="F52" s="98"/>
    </row>
    <row r="53" spans="1:6" x14ac:dyDescent="0.2">
      <c r="A53" s="72"/>
      <c r="B53" s="94"/>
      <c r="C53" s="95"/>
      <c r="D53" s="96"/>
      <c r="E53" s="97"/>
      <c r="F53" s="98"/>
    </row>
    <row r="54" spans="1:6" x14ac:dyDescent="0.2">
      <c r="A54" s="72"/>
      <c r="B54" s="94"/>
      <c r="C54" s="95"/>
      <c r="D54" s="96"/>
      <c r="E54" s="97"/>
      <c r="F54" s="98"/>
    </row>
    <row r="55" spans="1:6" ht="51" x14ac:dyDescent="0.25">
      <c r="A55" s="99" t="s">
        <v>40</v>
      </c>
      <c r="B55" s="100"/>
      <c r="C55" s="100"/>
      <c r="D55" s="101"/>
      <c r="E55" s="101"/>
      <c r="F55" s="102"/>
    </row>
    <row r="58" spans="1:6" x14ac:dyDescent="0.2">
      <c r="B58" s="103"/>
      <c r="C58" s="103"/>
    </row>
    <row r="60" spans="1:6" x14ac:dyDescent="0.2">
      <c r="B60" s="103"/>
      <c r="C60" s="103"/>
    </row>
  </sheetData>
  <mergeCells count="11">
    <mergeCell ref="A14:B14"/>
    <mergeCell ref="A40:A42"/>
    <mergeCell ref="B40:B42"/>
    <mergeCell ref="C40:D40"/>
    <mergeCell ref="E40:F40"/>
    <mergeCell ref="C42:F42"/>
    <mergeCell ref="A48:A49"/>
    <mergeCell ref="B48:B49"/>
    <mergeCell ref="C48:D48"/>
    <mergeCell ref="C50:D50"/>
    <mergeCell ref="C51:D51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2019</vt:lpstr>
      <vt:lpstr>únor 2019</vt:lpstr>
      <vt:lpstr>březen 2019</vt:lpstr>
      <vt:lpstr>duben 2019</vt:lpstr>
      <vt:lpstr>květen 2019</vt:lpstr>
      <vt:lpstr>červen 2019</vt:lpstr>
      <vt:lpstr>červenec 2019</vt:lpstr>
      <vt:lpstr>srpen 2019</vt:lpstr>
      <vt:lpstr>září 2019</vt:lpstr>
      <vt:lpstr>říjen 2019</vt:lpstr>
      <vt:lpstr>listopad 2019</vt:lpstr>
      <vt:lpstr>prosinec 2019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2020-01-08T08:31:31Z</dcterms:modified>
</cp:coreProperties>
</file>